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harts/chart6.xml" ContentType="application/vnd.openxmlformats-officedocument.drawingml.chart+xml"/>
  <Override PartName="/xl/charts/style2.xml" ContentType="application/vnd.ms-office.chartstyle+xml"/>
  <Override PartName="/xl/charts/colors2.xml" ContentType="application/vnd.ms-office.chartcolorstyle+xml"/>
  <Override PartName="/xl/charts/chart7.xml" ContentType="application/vnd.openxmlformats-officedocument.drawingml.chart+xml"/>
  <Override PartName="/xl/charts/style3.xml" ContentType="application/vnd.ms-office.chartstyle+xml"/>
  <Override PartName="/xl/charts/colors3.xml" ContentType="application/vnd.ms-office.chartcolorstyle+xml"/>
  <Override PartName="/xl/charts/chart8.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9.xml" ContentType="application/vnd.openxmlformats-officedocument.drawingml.chart+xml"/>
  <Override PartName="/xl/charts/style5.xml" ContentType="application/vnd.ms-office.chartstyle+xml"/>
  <Override PartName="/xl/charts/colors5.xml" ContentType="application/vnd.ms-office.chartcolorstyle+xml"/>
  <Override PartName="/xl/charts/chart10.xml" ContentType="application/vnd.openxmlformats-officedocument.drawingml.chart+xml"/>
  <Override PartName="/xl/charts/style6.xml" ContentType="application/vnd.ms-office.chartstyle+xml"/>
  <Override PartName="/xl/charts/colors6.xml" ContentType="application/vnd.ms-office.chartcolorstyle+xml"/>
  <Override PartName="/xl/charts/chart11.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harts/chart12.xml" ContentType="application/vnd.openxmlformats-officedocument.drawingml.chart+xml"/>
  <Override PartName="/xl/charts/style8.xml" ContentType="application/vnd.ms-office.chartstyle+xml"/>
  <Override PartName="/xl/charts/colors8.xml" ContentType="application/vnd.ms-office.chartcolorstyle+xml"/>
  <Override PartName="/xl/charts/chart13.xml" ContentType="application/vnd.openxmlformats-officedocument.drawingml.chart+xml"/>
  <Override PartName="/xl/charts/style9.xml" ContentType="application/vnd.ms-office.chartstyle+xml"/>
  <Override PartName="/xl/charts/colors9.xml" ContentType="application/vnd.ms-office.chartcolorstyle+xml"/>
  <Override PartName="/xl/charts/chart14.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5.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harts/chart15.xml" ContentType="application/vnd.openxmlformats-officedocument.drawingml.chart+xml"/>
  <Override PartName="/xl/charts/style11.xml" ContentType="application/vnd.ms-office.chartstyle+xml"/>
  <Override PartName="/xl/charts/colors11.xml" ContentType="application/vnd.ms-office.chartcolorstyle+xml"/>
  <Override PartName="/xl/charts/chart16.xml" ContentType="application/vnd.openxmlformats-officedocument.drawingml.chart+xml"/>
  <Override PartName="/xl/charts/style12.xml" ContentType="application/vnd.ms-office.chartstyle+xml"/>
  <Override PartName="/xl/charts/colors12.xml" ContentType="application/vnd.ms-office.chartcolorstyle+xml"/>
  <Override PartName="/xl/charts/chart17.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6.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harts/chart18.xml" ContentType="application/vnd.openxmlformats-officedocument.drawingml.chart+xml"/>
  <Override PartName="/xl/charts/style14.xml" ContentType="application/vnd.ms-office.chartstyle+xml"/>
  <Override PartName="/xl/charts/colors14.xml" ContentType="application/vnd.ms-office.chartcolorstyle+xml"/>
  <Override PartName="/xl/charts/chart19.xml" ContentType="application/vnd.openxmlformats-officedocument.drawingml.chart+xml"/>
  <Override PartName="/xl/charts/style15.xml" ContentType="application/vnd.ms-office.chartstyle+xml"/>
  <Override PartName="/xl/charts/colors15.xml" ContentType="application/vnd.ms-office.chartcolorstyle+xml"/>
  <Override PartName="/xl/charts/chart20.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7.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harts/chart21.xml" ContentType="application/vnd.openxmlformats-officedocument.drawingml.chart+xml"/>
  <Override PartName="/xl/charts/style17.xml" ContentType="application/vnd.ms-office.chartstyle+xml"/>
  <Override PartName="/xl/charts/colors17.xml" ContentType="application/vnd.ms-office.chartcolorstyle+xml"/>
  <Override PartName="/xl/charts/chart22.xml" ContentType="application/vnd.openxmlformats-officedocument.drawingml.chart+xml"/>
  <Override PartName="/xl/charts/style18.xml" ContentType="application/vnd.ms-office.chartstyle+xml"/>
  <Override PartName="/xl/charts/colors18.xml" ContentType="application/vnd.ms-office.chartcolorstyle+xml"/>
  <Override PartName="/xl/charts/chart23.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326"/>
  <workbookPr/>
  <mc:AlternateContent xmlns:mc="http://schemas.openxmlformats.org/markup-compatibility/2006">
    <mc:Choice Requires="x15">
      <x15ac:absPath xmlns:x15ac="http://schemas.microsoft.com/office/spreadsheetml/2010/11/ac" url="S:\_Public\WORD Gen Docs\AA_Safety Statistics\2016_2017 Data &amp; Reports\2016-2017 Spreadsheet\"/>
    </mc:Choice>
  </mc:AlternateContent>
  <bookViews>
    <workbookView xWindow="0" yWindow="0" windowWidth="23040" windowHeight="9975" tabRatio="782" xr2:uid="{00000000-000D-0000-FFFF-FFFF00000000}"/>
  </bookViews>
  <sheets>
    <sheet name="Contents" sheetId="1" r:id="rId1"/>
    <sheet name="All Industry - Data" sheetId="16" state="hidden" r:id="rId2"/>
    <sheet name="All Industry" sheetId="8" r:id="rId3"/>
    <sheet name="Generation tables" sheetId="2" r:id="rId4"/>
    <sheet name="Generation graphs" sheetId="17" r:id="rId5"/>
    <sheet name="Transmission tables" sheetId="3" r:id="rId6"/>
    <sheet name="Transmission graphs" sheetId="10" r:id="rId7"/>
    <sheet name="Distribution (small) tables" sheetId="4" r:id="rId8"/>
    <sheet name="Distribution (small) graphs" sheetId="18" r:id="rId9"/>
    <sheet name="Distribution (medium) tables" sheetId="5" r:id="rId10"/>
    <sheet name="Distribution (medium) graphs" sheetId="19" r:id="rId11"/>
    <sheet name="Distribution (large) tables" sheetId="6" r:id="rId12"/>
    <sheet name="Distribution (large) graphs" sheetId="20" r:id="rId13"/>
    <sheet name="Retail tables" sheetId="7" r:id="rId14"/>
    <sheet name="Retail graphs" sheetId="21" r:id="rId15"/>
  </sheets>
  <externalReferences>
    <externalReference r:id="rId16"/>
  </externalReferences>
  <definedNames>
    <definedName name="InputOrgGroupingByYear">[1]Input!$AR$2:$AR$1031</definedName>
    <definedName name="LTIFRBySector">OFFSET('[1]Tables by Sector'!$BS$3,0,0,COUNTA('[1]Tables by Sector'!$BS:$BS)-1,6)</definedName>
    <definedName name="LTISRBySector">OFFSET('[1]Tables by Sector'!$DS$4,0,0,COUNTA('[1]Tables by Sector'!$DS:$DS)-1,6)</definedName>
    <definedName name="MTIFRBySector">OFFSET('[1]Tables by Sector'!$BE$3,0,0,COUNTA('[1]Tables by Sector'!$BE:$BE)-1,6)</definedName>
    <definedName name="TRIFRBySector">OFFSET('[1]Tables by Sector'!$BZ$3,0,0,COUNTA('[1]Tables by Sector'!$BZ:$BZ)-1,6)</definedName>
  </definedNames>
  <calcPr calcId="171027"/>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6" i="20" l="1"/>
  <c r="L6" i="20"/>
  <c r="V10" i="20"/>
  <c r="U10" i="20"/>
  <c r="T10" i="20"/>
  <c r="M10" i="20"/>
  <c r="L10" i="20"/>
  <c r="K10" i="20"/>
  <c r="D10" i="20"/>
  <c r="V9" i="20"/>
  <c r="U9" i="20"/>
  <c r="T9" i="20"/>
  <c r="M9" i="20"/>
  <c r="L9" i="20"/>
  <c r="K9" i="20"/>
  <c r="D9" i="20"/>
  <c r="W16" i="19"/>
  <c r="U16" i="19"/>
  <c r="N16" i="19"/>
  <c r="L16" i="19"/>
  <c r="E16" i="19"/>
  <c r="V12" i="19"/>
  <c r="M12" i="19"/>
  <c r="D12" i="19"/>
  <c r="U10" i="19"/>
  <c r="T10" i="19"/>
  <c r="T11" i="19"/>
  <c r="L10" i="19"/>
  <c r="K10" i="19"/>
  <c r="U8" i="19"/>
  <c r="T8" i="19"/>
  <c r="L8" i="19"/>
  <c r="K8" i="19"/>
  <c r="W8" i="19"/>
  <c r="N8" i="19"/>
  <c r="E8" i="19"/>
  <c r="V8" i="19"/>
  <c r="M8" i="19"/>
  <c r="D8" i="19"/>
  <c r="W12" i="18"/>
  <c r="V12" i="18"/>
  <c r="W8" i="18"/>
  <c r="V8" i="18"/>
  <c r="T8" i="18"/>
  <c r="K8" i="18"/>
  <c r="N12" i="18"/>
  <c r="M12" i="18"/>
  <c r="N8" i="18"/>
  <c r="M8" i="18"/>
  <c r="E12" i="18"/>
  <c r="D12" i="18"/>
  <c r="E8" i="18"/>
  <c r="D8" i="18"/>
  <c r="D11" i="21"/>
  <c r="D19" i="21"/>
  <c r="X6" i="21"/>
  <c r="X7" i="21"/>
  <c r="X8" i="21"/>
  <c r="X9" i="21"/>
  <c r="X10" i="21"/>
  <c r="X5" i="21"/>
  <c r="X18" i="21" s="1"/>
  <c r="W6" i="21"/>
  <c r="W7" i="21"/>
  <c r="W8" i="21"/>
  <c r="W9" i="21"/>
  <c r="W10" i="21"/>
  <c r="W5" i="21"/>
  <c r="W18" i="21" s="1"/>
  <c r="V6" i="21"/>
  <c r="V7" i="21"/>
  <c r="V8" i="21"/>
  <c r="V9" i="21"/>
  <c r="V10" i="21"/>
  <c r="V5" i="21"/>
  <c r="V18" i="21" s="1"/>
  <c r="U6" i="21"/>
  <c r="U7" i="21"/>
  <c r="U8" i="21"/>
  <c r="U9" i="21"/>
  <c r="U10" i="21"/>
  <c r="U5" i="21"/>
  <c r="U18" i="21" s="1"/>
  <c r="T6" i="21"/>
  <c r="T7" i="21"/>
  <c r="T8" i="21"/>
  <c r="T9" i="21"/>
  <c r="T10" i="21"/>
  <c r="T5" i="21"/>
  <c r="O6" i="21"/>
  <c r="O7" i="21"/>
  <c r="O8" i="21"/>
  <c r="O9" i="21"/>
  <c r="O10" i="21"/>
  <c r="O5" i="21"/>
  <c r="O18" i="21" s="1"/>
  <c r="N6" i="21"/>
  <c r="N7" i="21"/>
  <c r="N8" i="21"/>
  <c r="N9" i="21"/>
  <c r="N10" i="21"/>
  <c r="N5" i="21"/>
  <c r="N18" i="21" s="1"/>
  <c r="M6" i="21"/>
  <c r="M7" i="21"/>
  <c r="M8" i="21"/>
  <c r="M9" i="21"/>
  <c r="M10" i="21"/>
  <c r="M5" i="21"/>
  <c r="M18" i="21" s="1"/>
  <c r="L6" i="21"/>
  <c r="L7" i="21"/>
  <c r="L8" i="21"/>
  <c r="L9" i="21"/>
  <c r="L10" i="21"/>
  <c r="L5" i="21"/>
  <c r="L18" i="21" s="1"/>
  <c r="K10" i="21"/>
  <c r="K9" i="21"/>
  <c r="K8" i="21"/>
  <c r="K7" i="21"/>
  <c r="K6" i="21"/>
  <c r="K5" i="21"/>
  <c r="K18" i="21" s="1"/>
  <c r="F6" i="21"/>
  <c r="F7" i="21"/>
  <c r="F8" i="21"/>
  <c r="F9" i="21"/>
  <c r="F10" i="21"/>
  <c r="F5" i="21"/>
  <c r="F18" i="21" s="1"/>
  <c r="E6" i="21"/>
  <c r="E7" i="21"/>
  <c r="E8" i="21"/>
  <c r="E9" i="21"/>
  <c r="E10" i="21"/>
  <c r="E5" i="21"/>
  <c r="E18" i="21" s="1"/>
  <c r="D6" i="21"/>
  <c r="D7" i="21"/>
  <c r="D8" i="21"/>
  <c r="D9" i="21"/>
  <c r="D10" i="21"/>
  <c r="D5" i="21"/>
  <c r="D18" i="21" s="1"/>
  <c r="V20" i="21"/>
  <c r="N20" i="21"/>
  <c r="F20" i="21"/>
  <c r="W19" i="21"/>
  <c r="O19" i="21"/>
  <c r="K19" i="21"/>
  <c r="T18" i="21"/>
  <c r="S18" i="21"/>
  <c r="J18" i="21"/>
  <c r="C18" i="21"/>
  <c r="X12" i="21"/>
  <c r="X20" i="21" s="1"/>
  <c r="W12" i="21"/>
  <c r="W20" i="21" s="1"/>
  <c r="V12" i="21"/>
  <c r="U12" i="21"/>
  <c r="U20" i="21" s="1"/>
  <c r="T12" i="21"/>
  <c r="T20" i="21" s="1"/>
  <c r="O12" i="21"/>
  <c r="O20" i="21" s="1"/>
  <c r="N12" i="21"/>
  <c r="M12" i="21"/>
  <c r="M20" i="21" s="1"/>
  <c r="L12" i="21"/>
  <c r="L20" i="21" s="1"/>
  <c r="K12" i="21"/>
  <c r="K20" i="21" s="1"/>
  <c r="F12" i="21"/>
  <c r="E12" i="21"/>
  <c r="E20" i="21" s="1"/>
  <c r="D12" i="21"/>
  <c r="D20" i="21" s="1"/>
  <c r="X11" i="21"/>
  <c r="X19" i="21" s="1"/>
  <c r="W11" i="21"/>
  <c r="V11" i="21"/>
  <c r="V19" i="21" s="1"/>
  <c r="U11" i="21"/>
  <c r="U19" i="21" s="1"/>
  <c r="T11" i="21"/>
  <c r="T19" i="21" s="1"/>
  <c r="O11" i="21"/>
  <c r="N11" i="21"/>
  <c r="N19" i="21" s="1"/>
  <c r="M11" i="21"/>
  <c r="M19" i="21" s="1"/>
  <c r="L11" i="21"/>
  <c r="L19" i="21" s="1"/>
  <c r="K11" i="21"/>
  <c r="F11" i="21"/>
  <c r="F19" i="21" s="1"/>
  <c r="E11" i="21"/>
  <c r="E19" i="21" s="1"/>
  <c r="X6" i="20"/>
  <c r="X7" i="20"/>
  <c r="X8" i="20"/>
  <c r="X9" i="20"/>
  <c r="X10" i="20"/>
  <c r="X5" i="20"/>
  <c r="W6" i="20"/>
  <c r="W7" i="20"/>
  <c r="W8" i="20"/>
  <c r="W9" i="20"/>
  <c r="W10" i="20"/>
  <c r="W5" i="20"/>
  <c r="V6" i="20"/>
  <c r="V7" i="20"/>
  <c r="V8" i="20"/>
  <c r="V5" i="20"/>
  <c r="V19" i="20" s="1"/>
  <c r="U7" i="20"/>
  <c r="U8" i="20"/>
  <c r="U5" i="20"/>
  <c r="U19" i="20" s="1"/>
  <c r="T6" i="20"/>
  <c r="T7" i="20"/>
  <c r="T8" i="20"/>
  <c r="T5" i="20"/>
  <c r="T19" i="20" s="1"/>
  <c r="O6" i="20"/>
  <c r="O7" i="20"/>
  <c r="O8" i="20"/>
  <c r="O9" i="20"/>
  <c r="O10" i="20"/>
  <c r="O5" i="20"/>
  <c r="O19" i="20" s="1"/>
  <c r="N6" i="20"/>
  <c r="N7" i="20"/>
  <c r="N8" i="20"/>
  <c r="N9" i="20"/>
  <c r="N10" i="20"/>
  <c r="N5" i="20"/>
  <c r="N19" i="20" s="1"/>
  <c r="M6" i="20"/>
  <c r="M7" i="20"/>
  <c r="M8" i="20"/>
  <c r="M5" i="20"/>
  <c r="M19" i="20" s="1"/>
  <c r="L7" i="20"/>
  <c r="L8" i="20"/>
  <c r="L5" i="20"/>
  <c r="L19" i="20" s="1"/>
  <c r="K6" i="20"/>
  <c r="K7" i="20"/>
  <c r="K8" i="20"/>
  <c r="K5" i="20"/>
  <c r="K19" i="20" s="1"/>
  <c r="F6" i="20"/>
  <c r="F7" i="20"/>
  <c r="F8" i="20"/>
  <c r="F9" i="20"/>
  <c r="F10" i="20"/>
  <c r="F5" i="20"/>
  <c r="F19" i="20" s="1"/>
  <c r="E6" i="20"/>
  <c r="E7" i="20"/>
  <c r="E8" i="20"/>
  <c r="E9" i="20"/>
  <c r="E10" i="20"/>
  <c r="E5" i="20"/>
  <c r="E19" i="20" s="1"/>
  <c r="D6" i="20"/>
  <c r="D7" i="20"/>
  <c r="D8" i="20"/>
  <c r="D5" i="20"/>
  <c r="D19" i="20" s="1"/>
  <c r="W22" i="20"/>
  <c r="V22" i="20"/>
  <c r="O22" i="20"/>
  <c r="N22" i="20"/>
  <c r="K22" i="20"/>
  <c r="F22" i="20"/>
  <c r="X21" i="20"/>
  <c r="W21" i="20"/>
  <c r="T21" i="20"/>
  <c r="O21" i="20"/>
  <c r="L21" i="20"/>
  <c r="K21" i="20"/>
  <c r="D21" i="20"/>
  <c r="X20" i="20"/>
  <c r="U20" i="20"/>
  <c r="T20" i="20"/>
  <c r="M20" i="20"/>
  <c r="L20" i="20"/>
  <c r="E20" i="20"/>
  <c r="D20" i="20"/>
  <c r="S19" i="20"/>
  <c r="J19" i="20"/>
  <c r="C19" i="20"/>
  <c r="X13" i="20"/>
  <c r="X22" i="20" s="1"/>
  <c r="W13" i="20"/>
  <c r="V13" i="20"/>
  <c r="U13" i="20"/>
  <c r="U22" i="20" s="1"/>
  <c r="T13" i="20"/>
  <c r="T22" i="20" s="1"/>
  <c r="O13" i="20"/>
  <c r="N13" i="20"/>
  <c r="M13" i="20"/>
  <c r="M22" i="20" s="1"/>
  <c r="L13" i="20"/>
  <c r="L22" i="20" s="1"/>
  <c r="K13" i="20"/>
  <c r="F13" i="20"/>
  <c r="E13" i="20"/>
  <c r="E22" i="20" s="1"/>
  <c r="D13" i="20"/>
  <c r="D22" i="20" s="1"/>
  <c r="X12" i="20"/>
  <c r="W12" i="20"/>
  <c r="V12" i="20"/>
  <c r="V21" i="20" s="1"/>
  <c r="U12" i="20"/>
  <c r="U21" i="20" s="1"/>
  <c r="T12" i="20"/>
  <c r="O12" i="20"/>
  <c r="N12" i="20"/>
  <c r="N21" i="20" s="1"/>
  <c r="M12" i="20"/>
  <c r="M21" i="20" s="1"/>
  <c r="L12" i="20"/>
  <c r="K12" i="20"/>
  <c r="F12" i="20"/>
  <c r="F21" i="20" s="1"/>
  <c r="E12" i="20"/>
  <c r="E21" i="20" s="1"/>
  <c r="D12" i="20"/>
  <c r="X11" i="20"/>
  <c r="W11" i="20"/>
  <c r="W20" i="20" s="1"/>
  <c r="V11" i="20"/>
  <c r="V20" i="20" s="1"/>
  <c r="U11" i="20"/>
  <c r="T11" i="20"/>
  <c r="O11" i="20"/>
  <c r="O20" i="20" s="1"/>
  <c r="N11" i="20"/>
  <c r="N20" i="20" s="1"/>
  <c r="M11" i="20"/>
  <c r="L11" i="20"/>
  <c r="K11" i="20"/>
  <c r="K20" i="20" s="1"/>
  <c r="F11" i="20"/>
  <c r="F20" i="20" s="1"/>
  <c r="E11" i="20"/>
  <c r="D11" i="20"/>
  <c r="X19" i="20"/>
  <c r="W19" i="20"/>
  <c r="X6" i="19"/>
  <c r="X7" i="19"/>
  <c r="X8" i="19"/>
  <c r="X9" i="19"/>
  <c r="X10" i="19"/>
  <c r="X11" i="19"/>
  <c r="X12" i="19"/>
  <c r="X13" i="19"/>
  <c r="X14" i="19"/>
  <c r="X15" i="19"/>
  <c r="X16" i="19"/>
  <c r="X5" i="19"/>
  <c r="W6" i="19"/>
  <c r="W7" i="19"/>
  <c r="W9" i="19"/>
  <c r="W10" i="19"/>
  <c r="W11" i="19"/>
  <c r="W12" i="19"/>
  <c r="W13" i="19"/>
  <c r="W14" i="19"/>
  <c r="W15" i="19"/>
  <c r="W5" i="19"/>
  <c r="V6" i="19"/>
  <c r="V7" i="19"/>
  <c r="V9" i="19"/>
  <c r="V10" i="19"/>
  <c r="V11" i="19"/>
  <c r="V13" i="19"/>
  <c r="V14" i="19"/>
  <c r="V15" i="19"/>
  <c r="V16" i="19"/>
  <c r="V5" i="19"/>
  <c r="U6" i="19"/>
  <c r="U7" i="19"/>
  <c r="U9" i="19"/>
  <c r="U11" i="19"/>
  <c r="U12" i="19"/>
  <c r="U13" i="19"/>
  <c r="U14" i="19"/>
  <c r="U15" i="19"/>
  <c r="U5" i="19"/>
  <c r="T6" i="19"/>
  <c r="T7" i="19"/>
  <c r="T9" i="19"/>
  <c r="T12" i="19"/>
  <c r="T13" i="19"/>
  <c r="T14" i="19"/>
  <c r="T15" i="19"/>
  <c r="T16" i="19"/>
  <c r="T5" i="19"/>
  <c r="T25" i="19" s="1"/>
  <c r="O6" i="19"/>
  <c r="O7" i="19"/>
  <c r="O8" i="19"/>
  <c r="O9" i="19"/>
  <c r="O10" i="19"/>
  <c r="O11" i="19"/>
  <c r="O12" i="19"/>
  <c r="O13" i="19"/>
  <c r="O14" i="19"/>
  <c r="O15" i="19"/>
  <c r="O16" i="19"/>
  <c r="O5" i="19"/>
  <c r="O25" i="19" s="1"/>
  <c r="N6" i="19"/>
  <c r="N7" i="19"/>
  <c r="N9" i="19"/>
  <c r="N10" i="19"/>
  <c r="N11" i="19"/>
  <c r="N12" i="19"/>
  <c r="N13" i="19"/>
  <c r="N14" i="19"/>
  <c r="N15" i="19"/>
  <c r="N5" i="19"/>
  <c r="N25" i="19" s="1"/>
  <c r="M6" i="19"/>
  <c r="M7" i="19"/>
  <c r="M9" i="19"/>
  <c r="M10" i="19"/>
  <c r="M11" i="19"/>
  <c r="M13" i="19"/>
  <c r="M14" i="19"/>
  <c r="M15" i="19"/>
  <c r="M16" i="19"/>
  <c r="M5" i="19"/>
  <c r="M25" i="19" s="1"/>
  <c r="L6" i="19"/>
  <c r="L7" i="19"/>
  <c r="L9" i="19"/>
  <c r="L11" i="19"/>
  <c r="L12" i="19"/>
  <c r="L13" i="19"/>
  <c r="L14" i="19"/>
  <c r="L15" i="19"/>
  <c r="L5" i="19"/>
  <c r="L25" i="19" s="1"/>
  <c r="K6" i="19"/>
  <c r="K7" i="19"/>
  <c r="K9" i="19"/>
  <c r="K11" i="19"/>
  <c r="K12" i="19"/>
  <c r="K13" i="19"/>
  <c r="K14" i="19"/>
  <c r="K15" i="19"/>
  <c r="K16" i="19"/>
  <c r="K5" i="19"/>
  <c r="K25" i="19" s="1"/>
  <c r="F6" i="19"/>
  <c r="F7" i="19"/>
  <c r="F8" i="19"/>
  <c r="F9" i="19"/>
  <c r="F10" i="19"/>
  <c r="F11" i="19"/>
  <c r="F12" i="19"/>
  <c r="F13" i="19"/>
  <c r="F14" i="19"/>
  <c r="F15" i="19"/>
  <c r="F16" i="19"/>
  <c r="F5" i="19"/>
  <c r="E6" i="19"/>
  <c r="E7" i="19"/>
  <c r="E9" i="19"/>
  <c r="E10" i="19"/>
  <c r="E11" i="19"/>
  <c r="E12" i="19"/>
  <c r="E13" i="19"/>
  <c r="E14" i="19"/>
  <c r="E15" i="19"/>
  <c r="E5" i="19"/>
  <c r="E25" i="19" s="1"/>
  <c r="D6" i="19"/>
  <c r="D7" i="19"/>
  <c r="D9" i="19"/>
  <c r="D10" i="19"/>
  <c r="D11" i="19"/>
  <c r="D13" i="19"/>
  <c r="D14" i="19"/>
  <c r="D15" i="19"/>
  <c r="D16" i="19"/>
  <c r="D5" i="19"/>
  <c r="D25" i="19" s="1"/>
  <c r="U28" i="19"/>
  <c r="M28" i="19"/>
  <c r="E28" i="19"/>
  <c r="V27" i="19"/>
  <c r="N27" i="19"/>
  <c r="F27" i="19"/>
  <c r="W26" i="19"/>
  <c r="O26" i="19"/>
  <c r="K26" i="19"/>
  <c r="X25" i="19"/>
  <c r="S25" i="19"/>
  <c r="J25" i="19"/>
  <c r="C25" i="19"/>
  <c r="X19" i="19"/>
  <c r="X28" i="19" s="1"/>
  <c r="W19" i="19"/>
  <c r="W28" i="19" s="1"/>
  <c r="V19" i="19"/>
  <c r="V28" i="19" s="1"/>
  <c r="U19" i="19"/>
  <c r="T19" i="19"/>
  <c r="T28" i="19" s="1"/>
  <c r="O19" i="19"/>
  <c r="O28" i="19" s="1"/>
  <c r="N19" i="19"/>
  <c r="N28" i="19" s="1"/>
  <c r="M19" i="19"/>
  <c r="L19" i="19"/>
  <c r="L28" i="19" s="1"/>
  <c r="K19" i="19"/>
  <c r="K28" i="19" s="1"/>
  <c r="F19" i="19"/>
  <c r="F28" i="19" s="1"/>
  <c r="E19" i="19"/>
  <c r="D19" i="19"/>
  <c r="D28" i="19" s="1"/>
  <c r="X18" i="19"/>
  <c r="X27" i="19" s="1"/>
  <c r="W18" i="19"/>
  <c r="W27" i="19" s="1"/>
  <c r="V18" i="19"/>
  <c r="U18" i="19"/>
  <c r="U27" i="19" s="1"/>
  <c r="T18" i="19"/>
  <c r="T27" i="19" s="1"/>
  <c r="O18" i="19"/>
  <c r="O27" i="19" s="1"/>
  <c r="N18" i="19"/>
  <c r="M18" i="19"/>
  <c r="M27" i="19" s="1"/>
  <c r="L18" i="19"/>
  <c r="L27" i="19" s="1"/>
  <c r="K18" i="19"/>
  <c r="K27" i="19" s="1"/>
  <c r="F18" i="19"/>
  <c r="E18" i="19"/>
  <c r="E27" i="19" s="1"/>
  <c r="D18" i="19"/>
  <c r="D27" i="19" s="1"/>
  <c r="X17" i="19"/>
  <c r="X26" i="19" s="1"/>
  <c r="W17" i="19"/>
  <c r="V17" i="19"/>
  <c r="V26" i="19" s="1"/>
  <c r="U17" i="19"/>
  <c r="U26" i="19" s="1"/>
  <c r="T17" i="19"/>
  <c r="T26" i="19" s="1"/>
  <c r="O17" i="19"/>
  <c r="N17" i="19"/>
  <c r="N26" i="19" s="1"/>
  <c r="M17" i="19"/>
  <c r="M26" i="19" s="1"/>
  <c r="L17" i="19"/>
  <c r="L26" i="19" s="1"/>
  <c r="K17" i="19"/>
  <c r="F17" i="19"/>
  <c r="F26" i="19" s="1"/>
  <c r="E17" i="19"/>
  <c r="E26" i="19" s="1"/>
  <c r="D17" i="19"/>
  <c r="D26" i="19" s="1"/>
  <c r="W25" i="19"/>
  <c r="V25" i="19"/>
  <c r="U25" i="19"/>
  <c r="F25" i="19"/>
  <c r="X6" i="18"/>
  <c r="X7" i="18"/>
  <c r="X8" i="18"/>
  <c r="X9" i="18"/>
  <c r="X10" i="18"/>
  <c r="X11" i="18"/>
  <c r="X12" i="18"/>
  <c r="X5" i="18"/>
  <c r="X21" i="18" s="1"/>
  <c r="W6" i="18"/>
  <c r="W7" i="18"/>
  <c r="W9" i="18"/>
  <c r="W10" i="18"/>
  <c r="W11" i="18"/>
  <c r="W5" i="18"/>
  <c r="W21" i="18" s="1"/>
  <c r="V6" i="18"/>
  <c r="V7" i="18"/>
  <c r="V9" i="18"/>
  <c r="V10" i="18"/>
  <c r="V11" i="18"/>
  <c r="V5" i="18"/>
  <c r="V21" i="18" s="1"/>
  <c r="U6" i="18"/>
  <c r="U7" i="18"/>
  <c r="U8" i="18"/>
  <c r="U9" i="18"/>
  <c r="U10" i="18"/>
  <c r="U11" i="18"/>
  <c r="U12" i="18"/>
  <c r="U5" i="18"/>
  <c r="U21" i="18" s="1"/>
  <c r="T6" i="17"/>
  <c r="U6" i="17"/>
  <c r="V6" i="17"/>
  <c r="W6" i="17"/>
  <c r="X6" i="17"/>
  <c r="T7" i="17"/>
  <c r="U7" i="17"/>
  <c r="V7" i="17"/>
  <c r="W7" i="17"/>
  <c r="X7" i="17"/>
  <c r="T8" i="17"/>
  <c r="U8" i="17"/>
  <c r="V8" i="17"/>
  <c r="W8" i="17"/>
  <c r="X8" i="17"/>
  <c r="T9" i="17"/>
  <c r="U9" i="17"/>
  <c r="V9" i="17"/>
  <c r="W9" i="17"/>
  <c r="X9" i="17"/>
  <c r="T10" i="17"/>
  <c r="U10" i="17"/>
  <c r="V10" i="17"/>
  <c r="W10" i="17"/>
  <c r="X10" i="17"/>
  <c r="T11" i="17"/>
  <c r="U11" i="17"/>
  <c r="V11" i="17"/>
  <c r="W11" i="17"/>
  <c r="X11" i="17"/>
  <c r="T12" i="17"/>
  <c r="U12" i="17"/>
  <c r="V12" i="17"/>
  <c r="W12" i="17"/>
  <c r="X12" i="17"/>
  <c r="X5" i="17"/>
  <c r="W5" i="17"/>
  <c r="V5" i="17"/>
  <c r="U5" i="17"/>
  <c r="T5" i="17"/>
  <c r="T6" i="18"/>
  <c r="T7" i="18"/>
  <c r="T9" i="18"/>
  <c r="T10" i="18"/>
  <c r="T11" i="18"/>
  <c r="T12" i="18"/>
  <c r="T5" i="18"/>
  <c r="T21" i="18" s="1"/>
  <c r="O6" i="18"/>
  <c r="O7" i="18"/>
  <c r="O8" i="18"/>
  <c r="O9" i="18"/>
  <c r="O10" i="18"/>
  <c r="O11" i="18"/>
  <c r="O12" i="18"/>
  <c r="O5" i="18"/>
  <c r="O21" i="18" s="1"/>
  <c r="N6" i="18"/>
  <c r="N7" i="18"/>
  <c r="N9" i="18"/>
  <c r="N10" i="18"/>
  <c r="N11" i="18"/>
  <c r="N5" i="18"/>
  <c r="N21" i="18" s="1"/>
  <c r="M6" i="18"/>
  <c r="M7" i="18"/>
  <c r="M9" i="18"/>
  <c r="M10" i="18"/>
  <c r="M11" i="18"/>
  <c r="M5" i="18"/>
  <c r="M21" i="18" s="1"/>
  <c r="L6" i="18"/>
  <c r="L7" i="18"/>
  <c r="L8" i="18"/>
  <c r="L9" i="18"/>
  <c r="L10" i="18"/>
  <c r="L11" i="18"/>
  <c r="L12" i="18"/>
  <c r="L5" i="18"/>
  <c r="L21" i="18" s="1"/>
  <c r="K6" i="18"/>
  <c r="K7" i="18"/>
  <c r="K9" i="18"/>
  <c r="K10" i="18"/>
  <c r="K11" i="18"/>
  <c r="K12" i="18"/>
  <c r="K5" i="18"/>
  <c r="K21" i="18" s="1"/>
  <c r="F6" i="18"/>
  <c r="F7" i="18"/>
  <c r="F8" i="18"/>
  <c r="F9" i="18"/>
  <c r="F10" i="18"/>
  <c r="F11" i="18"/>
  <c r="F12" i="18"/>
  <c r="F5" i="18"/>
  <c r="F21" i="18" s="1"/>
  <c r="E6" i="18"/>
  <c r="E7" i="18"/>
  <c r="E9" i="18"/>
  <c r="E10" i="18"/>
  <c r="E11" i="18"/>
  <c r="E5" i="18"/>
  <c r="E21" i="18" s="1"/>
  <c r="D6" i="18"/>
  <c r="D7" i="18"/>
  <c r="D9" i="18"/>
  <c r="D10" i="18"/>
  <c r="D11" i="18"/>
  <c r="D5" i="18"/>
  <c r="D21" i="18"/>
  <c r="S21" i="18"/>
  <c r="J21" i="18"/>
  <c r="B21" i="18"/>
  <c r="X15" i="18"/>
  <c r="X24" i="18" s="1"/>
  <c r="W15" i="18"/>
  <c r="W24" i="18" s="1"/>
  <c r="V15" i="18"/>
  <c r="V24" i="18" s="1"/>
  <c r="U15" i="18"/>
  <c r="U24" i="18" s="1"/>
  <c r="T15" i="18"/>
  <c r="T24" i="18" s="1"/>
  <c r="O15" i="18"/>
  <c r="O24" i="18" s="1"/>
  <c r="N15" i="18"/>
  <c r="N24" i="18" s="1"/>
  <c r="M15" i="18"/>
  <c r="M24" i="18" s="1"/>
  <c r="L15" i="18"/>
  <c r="L24" i="18" s="1"/>
  <c r="K15" i="18"/>
  <c r="K24" i="18" s="1"/>
  <c r="F15" i="18"/>
  <c r="F24" i="18" s="1"/>
  <c r="E15" i="18"/>
  <c r="E24" i="18" s="1"/>
  <c r="D15" i="18"/>
  <c r="D24" i="18" s="1"/>
  <c r="X14" i="18"/>
  <c r="X23" i="18" s="1"/>
  <c r="W14" i="18"/>
  <c r="W23" i="18" s="1"/>
  <c r="V14" i="18"/>
  <c r="V23" i="18" s="1"/>
  <c r="U14" i="18"/>
  <c r="U23" i="18" s="1"/>
  <c r="T14" i="18"/>
  <c r="T23" i="18" s="1"/>
  <c r="O14" i="18"/>
  <c r="O23" i="18" s="1"/>
  <c r="N14" i="18"/>
  <c r="N23" i="18" s="1"/>
  <c r="M14" i="18"/>
  <c r="M23" i="18" s="1"/>
  <c r="L14" i="18"/>
  <c r="L23" i="18" s="1"/>
  <c r="K14" i="18"/>
  <c r="K23" i="18" s="1"/>
  <c r="F14" i="18"/>
  <c r="F23" i="18" s="1"/>
  <c r="E14" i="18"/>
  <c r="E23" i="18" s="1"/>
  <c r="D14" i="18"/>
  <c r="D23" i="18" s="1"/>
  <c r="X13" i="18"/>
  <c r="X22" i="18" s="1"/>
  <c r="W13" i="18"/>
  <c r="W22" i="18" s="1"/>
  <c r="V13" i="18"/>
  <c r="V22" i="18" s="1"/>
  <c r="U13" i="18"/>
  <c r="U22" i="18" s="1"/>
  <c r="T13" i="18"/>
  <c r="T22" i="18" s="1"/>
  <c r="O13" i="18"/>
  <c r="O22" i="18" s="1"/>
  <c r="N13" i="18"/>
  <c r="N22" i="18" s="1"/>
  <c r="M13" i="18"/>
  <c r="M22" i="18" s="1"/>
  <c r="L13" i="18"/>
  <c r="L22" i="18" s="1"/>
  <c r="K13" i="18"/>
  <c r="K22" i="18" s="1"/>
  <c r="F13" i="18"/>
  <c r="F22" i="18" s="1"/>
  <c r="E13" i="18"/>
  <c r="E22" i="18" s="1"/>
  <c r="D13" i="18"/>
  <c r="D22" i="18" s="1"/>
  <c r="O6" i="17"/>
  <c r="O7" i="17"/>
  <c r="O8" i="17"/>
  <c r="O9" i="17"/>
  <c r="O10" i="17"/>
  <c r="O11" i="17"/>
  <c r="O12" i="17"/>
  <c r="O5" i="17" l="1"/>
  <c r="O20" i="17" s="1"/>
  <c r="N6" i="17"/>
  <c r="N7" i="17"/>
  <c r="N8" i="17"/>
  <c r="N9" i="17"/>
  <c r="N10" i="17"/>
  <c r="N11" i="17"/>
  <c r="N12" i="17"/>
  <c r="N5" i="17"/>
  <c r="N20" i="17" s="1"/>
  <c r="M6" i="17"/>
  <c r="M7" i="17"/>
  <c r="M8" i="17"/>
  <c r="M9" i="17"/>
  <c r="M10" i="17"/>
  <c r="M11" i="17"/>
  <c r="M12" i="17"/>
  <c r="M5" i="17"/>
  <c r="L6" i="17"/>
  <c r="L7" i="17"/>
  <c r="L8" i="17"/>
  <c r="L9" i="17"/>
  <c r="L10" i="17"/>
  <c r="L11" i="17"/>
  <c r="L12" i="17"/>
  <c r="L5" i="17"/>
  <c r="L20" i="17" s="1"/>
  <c r="K6" i="17"/>
  <c r="K7" i="17"/>
  <c r="K8" i="17"/>
  <c r="K9" i="17"/>
  <c r="K10" i="17"/>
  <c r="K11" i="17"/>
  <c r="K12" i="17"/>
  <c r="K5" i="17"/>
  <c r="F6" i="17"/>
  <c r="F7" i="17"/>
  <c r="F8" i="17"/>
  <c r="F9" i="17"/>
  <c r="F10" i="17"/>
  <c r="F11" i="17"/>
  <c r="F12" i="17"/>
  <c r="F5" i="17"/>
  <c r="F20" i="17" s="1"/>
  <c r="E6" i="17"/>
  <c r="E7" i="17"/>
  <c r="E8" i="17"/>
  <c r="E9" i="17"/>
  <c r="E10" i="17"/>
  <c r="E11" i="17"/>
  <c r="E12" i="17"/>
  <c r="E5" i="17"/>
  <c r="E20" i="17" s="1"/>
  <c r="D12" i="17"/>
  <c r="D6" i="17"/>
  <c r="D7" i="17"/>
  <c r="D8" i="17"/>
  <c r="D9" i="17"/>
  <c r="D10" i="17"/>
  <c r="D11" i="17"/>
  <c r="D5" i="17"/>
  <c r="D20" i="17" s="1"/>
  <c r="S20" i="17"/>
  <c r="J20" i="17"/>
  <c r="C20" i="17"/>
  <c r="X14" i="17"/>
  <c r="X22" i="17" s="1"/>
  <c r="W14" i="17"/>
  <c r="W22" i="17" s="1"/>
  <c r="V14" i="17"/>
  <c r="V22" i="17" s="1"/>
  <c r="U14" i="17"/>
  <c r="U22" i="17" s="1"/>
  <c r="T14" i="17"/>
  <c r="T22" i="17" s="1"/>
  <c r="O14" i="17"/>
  <c r="O22" i="17" s="1"/>
  <c r="N14" i="17"/>
  <c r="N22" i="17" s="1"/>
  <c r="M14" i="17"/>
  <c r="M22" i="17" s="1"/>
  <c r="L14" i="17"/>
  <c r="L22" i="17" s="1"/>
  <c r="K14" i="17"/>
  <c r="K22" i="17" s="1"/>
  <c r="F14" i="17"/>
  <c r="F22" i="17" s="1"/>
  <c r="E14" i="17"/>
  <c r="E22" i="17" s="1"/>
  <c r="D14" i="17"/>
  <c r="D22" i="17" s="1"/>
  <c r="X13" i="17"/>
  <c r="X21" i="17" s="1"/>
  <c r="W13" i="17"/>
  <c r="W21" i="17" s="1"/>
  <c r="V13" i="17"/>
  <c r="V21" i="17" s="1"/>
  <c r="U13" i="17"/>
  <c r="U21" i="17" s="1"/>
  <c r="T13" i="17"/>
  <c r="T21" i="17" s="1"/>
  <c r="O13" i="17"/>
  <c r="O21" i="17" s="1"/>
  <c r="N13" i="17"/>
  <c r="N21" i="17" s="1"/>
  <c r="M13" i="17"/>
  <c r="M21" i="17" s="1"/>
  <c r="L13" i="17"/>
  <c r="L21" i="17" s="1"/>
  <c r="K13" i="17"/>
  <c r="K21" i="17" s="1"/>
  <c r="F13" i="17"/>
  <c r="F21" i="17" s="1"/>
  <c r="E13" i="17"/>
  <c r="E21" i="17" s="1"/>
  <c r="D13" i="17"/>
  <c r="D21" i="17" s="1"/>
  <c r="X20" i="17"/>
  <c r="W20" i="17"/>
  <c r="V20" i="17"/>
  <c r="U20" i="17"/>
  <c r="T20" i="17"/>
  <c r="M20" i="17"/>
  <c r="K20" i="17"/>
  <c r="U7" i="10" l="1"/>
  <c r="U6" i="10"/>
  <c r="U5" i="10"/>
  <c r="M7" i="10"/>
  <c r="M6" i="10"/>
  <c r="M5" i="10"/>
  <c r="E7" i="10"/>
  <c r="E6" i="10"/>
  <c r="D7" i="10"/>
  <c r="D6" i="10"/>
  <c r="C7" i="10"/>
  <c r="C6" i="10"/>
  <c r="E5" i="10"/>
  <c r="D5" i="10"/>
  <c r="C5" i="10"/>
  <c r="Q11" i="8" l="1"/>
  <c r="Q10" i="8"/>
  <c r="Q9" i="8"/>
  <c r="Q8" i="8"/>
  <c r="Q7" i="8"/>
  <c r="Q6" i="8"/>
  <c r="Q5" i="8"/>
  <c r="Q4" i="8"/>
  <c r="P11" i="8"/>
  <c r="P10" i="8"/>
  <c r="P9" i="8"/>
  <c r="P8" i="8"/>
  <c r="P7" i="8"/>
  <c r="P6" i="8"/>
  <c r="P5" i="8"/>
  <c r="P4" i="8"/>
  <c r="O11" i="8"/>
  <c r="O10" i="8"/>
  <c r="O9" i="8"/>
  <c r="O8" i="8"/>
  <c r="O7" i="8"/>
  <c r="O6" i="8"/>
  <c r="O5" i="8"/>
  <c r="O4" i="8"/>
  <c r="N11" i="8"/>
  <c r="N10" i="8"/>
  <c r="N9" i="8"/>
  <c r="N8" i="8"/>
  <c r="N7" i="8"/>
  <c r="N6" i="8"/>
  <c r="N5" i="8"/>
  <c r="N4" i="8"/>
  <c r="M11" i="8"/>
  <c r="M10" i="8"/>
  <c r="M9" i="8"/>
  <c r="M8" i="8"/>
  <c r="M7" i="8"/>
  <c r="M6" i="8"/>
  <c r="M5" i="8"/>
  <c r="M4" i="8"/>
  <c r="L11" i="8"/>
  <c r="L10" i="8"/>
  <c r="L9" i="8"/>
  <c r="L8" i="8"/>
  <c r="L7" i="8"/>
  <c r="L6" i="8"/>
  <c r="L5" i="8"/>
  <c r="L4" i="8"/>
  <c r="K11" i="8"/>
  <c r="K10" i="8"/>
  <c r="K9" i="8"/>
  <c r="K8" i="8"/>
  <c r="K7" i="8"/>
  <c r="K6" i="8"/>
  <c r="K5" i="8"/>
  <c r="K4" i="8"/>
  <c r="J11" i="8"/>
  <c r="J10" i="8"/>
  <c r="J9" i="8"/>
  <c r="J8" i="8"/>
  <c r="J7" i="8"/>
  <c r="J6" i="8"/>
  <c r="J5" i="8"/>
  <c r="J4" i="8"/>
  <c r="I11" i="8"/>
  <c r="I10" i="8"/>
  <c r="I9" i="8"/>
  <c r="I8" i="8"/>
  <c r="I6" i="8"/>
  <c r="I7" i="8"/>
  <c r="I5" i="8"/>
  <c r="I4" i="8"/>
  <c r="H11" i="8"/>
  <c r="H10" i="8"/>
  <c r="H9" i="8"/>
  <c r="H8" i="8"/>
  <c r="H7" i="8"/>
  <c r="H6" i="8"/>
  <c r="H5" i="8"/>
  <c r="H4" i="8"/>
  <c r="G11" i="8"/>
  <c r="G10" i="8"/>
  <c r="G9" i="8"/>
  <c r="G8" i="8"/>
  <c r="G7" i="8"/>
  <c r="G6" i="8"/>
  <c r="G5" i="8"/>
  <c r="G4" i="8"/>
  <c r="F11" i="8"/>
  <c r="F10" i="8"/>
  <c r="F9" i="8"/>
  <c r="F8" i="8"/>
  <c r="F7" i="8"/>
  <c r="F6" i="8"/>
  <c r="F5" i="8"/>
  <c r="F4" i="8"/>
  <c r="E11" i="8"/>
  <c r="E10" i="8"/>
  <c r="E9" i="8"/>
  <c r="E8" i="8"/>
  <c r="E7" i="8"/>
  <c r="E6" i="8"/>
  <c r="E5" i="8"/>
  <c r="E4" i="8"/>
  <c r="D11" i="8"/>
  <c r="D10" i="8"/>
  <c r="D9" i="8"/>
  <c r="D8" i="8"/>
  <c r="D7" i="8"/>
  <c r="D6" i="8"/>
  <c r="D5" i="8"/>
  <c r="D4" i="8"/>
  <c r="C11" i="8"/>
  <c r="C10" i="8"/>
  <c r="C9" i="8"/>
  <c r="C8" i="8"/>
  <c r="C7" i="8"/>
  <c r="C6" i="8"/>
  <c r="C5" i="8"/>
  <c r="C4" i="8"/>
  <c r="T7" i="10" l="1"/>
  <c r="S7" i="10"/>
  <c r="R7" i="10"/>
  <c r="Q7" i="10"/>
  <c r="L7" i="10"/>
  <c r="K7" i="10"/>
  <c r="J7" i="10"/>
  <c r="I7" i="10"/>
  <c r="T6" i="10"/>
  <c r="S6" i="10"/>
  <c r="R6" i="10"/>
  <c r="Q6" i="10"/>
  <c r="L6" i="10"/>
  <c r="K6" i="10"/>
  <c r="J6" i="10"/>
  <c r="I6" i="10"/>
  <c r="T5" i="10"/>
  <c r="S5" i="10"/>
  <c r="R5" i="10"/>
  <c r="Q5" i="10"/>
  <c r="L5" i="10"/>
  <c r="K5" i="10"/>
  <c r="J5" i="10"/>
  <c r="I5" i="10"/>
</calcChain>
</file>

<file path=xl/sharedStrings.xml><?xml version="1.0" encoding="utf-8"?>
<sst xmlns="http://schemas.openxmlformats.org/spreadsheetml/2006/main" count="2691" uniqueCount="297">
  <si>
    <t>NCD</t>
  </si>
  <si>
    <t>CNU</t>
  </si>
  <si>
    <t>FTE</t>
  </si>
  <si>
    <t>Generation YE June 2015</t>
  </si>
  <si>
    <t>Code</t>
  </si>
  <si>
    <t>FTEs</t>
  </si>
  <si>
    <t>Fatalities</t>
  </si>
  <si>
    <t>LTIs</t>
  </si>
  <si>
    <t>RWIs</t>
  </si>
  <si>
    <t>MTIs</t>
  </si>
  <si>
    <t>TRIs</t>
  </si>
  <si>
    <t>Days Lost to LTIs</t>
  </si>
  <si>
    <t>Days of Restricted Work</t>
  </si>
  <si>
    <t>LTIFR</t>
  </si>
  <si>
    <t>RWIFR</t>
  </si>
  <si>
    <t>MTIFR</t>
  </si>
  <si>
    <t>TRIFR</t>
  </si>
  <si>
    <t>LTISR</t>
  </si>
  <si>
    <t>RWISR</t>
  </si>
  <si>
    <t>ATLR to LTIs</t>
  </si>
  <si>
    <t>Peer group respondents</t>
  </si>
  <si>
    <t>Peer group summary</t>
  </si>
  <si>
    <t>Industry summary</t>
  </si>
  <si>
    <t>G10</t>
  </si>
  <si>
    <t>G11</t>
  </si>
  <si>
    <t>G12</t>
  </si>
  <si>
    <t>G15</t>
  </si>
  <si>
    <t>G20</t>
  </si>
  <si>
    <t>G25</t>
  </si>
  <si>
    <t>G35</t>
  </si>
  <si>
    <t>G40</t>
  </si>
  <si>
    <t>G45</t>
  </si>
  <si>
    <t>1 (NCD)</t>
  </si>
  <si>
    <t>N/A</t>
  </si>
  <si>
    <t>10 (NCD)</t>
  </si>
  <si>
    <t>3 (CNU)</t>
  </si>
  <si>
    <t>Transmission YE June 2015</t>
  </si>
  <si>
    <t>T45</t>
  </si>
  <si>
    <t>Distribution peers having &lt; 100 employees YE June 2015</t>
  </si>
  <si>
    <t>Distribution summary</t>
  </si>
  <si>
    <t>Distribution peers having ≥ 100 and &lt; 250 employees YE June 2015</t>
  </si>
  <si>
    <t>Distribution peers having ≥ 250 employees YE June 2015</t>
  </si>
  <si>
    <t>Retail YE June 2015</t>
  </si>
  <si>
    <t>D50</t>
  </si>
  <si>
    <t>53 (NCD)</t>
  </si>
  <si>
    <t>D65</t>
  </si>
  <si>
    <t>51 (NCD)</t>
  </si>
  <si>
    <t>D70</t>
  </si>
  <si>
    <t>D128</t>
  </si>
  <si>
    <t>D130</t>
  </si>
  <si>
    <t>D135</t>
  </si>
  <si>
    <t>38 (NCD)</t>
  </si>
  <si>
    <t>D55</t>
  </si>
  <si>
    <t>133 (NCD)</t>
  </si>
  <si>
    <t>D80</t>
  </si>
  <si>
    <t>D85</t>
  </si>
  <si>
    <t>124 (NCD)</t>
  </si>
  <si>
    <t>D100</t>
  </si>
  <si>
    <t>D110</t>
  </si>
  <si>
    <t>D115</t>
  </si>
  <si>
    <t>165 (NCD)</t>
  </si>
  <si>
    <t>D145</t>
  </si>
  <si>
    <t>D150</t>
  </si>
  <si>
    <t>130 (NCD)</t>
  </si>
  <si>
    <t>D155</t>
  </si>
  <si>
    <t>D160</t>
  </si>
  <si>
    <t>150 (NCD)</t>
  </si>
  <si>
    <t>D168</t>
  </si>
  <si>
    <t>D170</t>
  </si>
  <si>
    <t>D180</t>
  </si>
  <si>
    <t>203 (NCD)</t>
  </si>
  <si>
    <t>D75</t>
  </si>
  <si>
    <t>D95</t>
  </si>
  <si>
    <t>D105</t>
  </si>
  <si>
    <t>D120</t>
  </si>
  <si>
    <t>D125</t>
  </si>
  <si>
    <t>261 (NCD)</t>
  </si>
  <si>
    <t>D140</t>
  </si>
  <si>
    <t>D165</t>
  </si>
  <si>
    <t>R170</t>
  </si>
  <si>
    <t>R175</t>
  </si>
  <si>
    <t>610 (CNU)</t>
  </si>
  <si>
    <t>R178</t>
  </si>
  <si>
    <t>70 (NCD)</t>
  </si>
  <si>
    <t>R180</t>
  </si>
  <si>
    <t>R185</t>
  </si>
  <si>
    <t>R190</t>
  </si>
  <si>
    <t>R195</t>
  </si>
  <si>
    <t>14 (NCD)</t>
  </si>
  <si>
    <t>Generation YE June 2014</t>
  </si>
  <si>
    <t>2 (NCD)</t>
  </si>
  <si>
    <t>13 (NCD)</t>
  </si>
  <si>
    <t>3 (NCD)</t>
  </si>
  <si>
    <t>Transmission YE June 2014</t>
  </si>
  <si>
    <t>Distribution peers having &lt; 100 employees YE June 2014</t>
  </si>
  <si>
    <t>49 (NCD)</t>
  </si>
  <si>
    <t>32 (NCD)</t>
  </si>
  <si>
    <t>97 (NCD)</t>
  </si>
  <si>
    <t>36 (NCD)</t>
  </si>
  <si>
    <t>Distribution peers having ≥ 100 and &lt; 250 employees YE June 2014</t>
  </si>
  <si>
    <t>125 (CNU)</t>
  </si>
  <si>
    <t>123.5 (NCD)</t>
  </si>
  <si>
    <t>120 (NCD)</t>
  </si>
  <si>
    <t>155 (NCD)</t>
  </si>
  <si>
    <t>119 (NCD)</t>
  </si>
  <si>
    <t>172 (NCD)</t>
  </si>
  <si>
    <t>214 (NCD)</t>
  </si>
  <si>
    <t>Distribution peers having ≥ 250 employees YE June 2014</t>
  </si>
  <si>
    <t>Retail YE June 2014</t>
  </si>
  <si>
    <t>328 (NCD)</t>
  </si>
  <si>
    <t>30 (NCD)</t>
  </si>
  <si>
    <t>14.5 (NCD)</t>
  </si>
  <si>
    <t>Generation YE June 2013</t>
  </si>
  <si>
    <t>178 (NCD)</t>
  </si>
  <si>
    <t>81 (NCD)</t>
  </si>
  <si>
    <t>190 (NCD)</t>
  </si>
  <si>
    <t>G50</t>
  </si>
  <si>
    <t>Transmission YE June 2013</t>
  </si>
  <si>
    <t>Distribution peers having &lt; 100 employees YE June 2013</t>
  </si>
  <si>
    <t>48 (NCD)</t>
  </si>
  <si>
    <t>28 (CNU)</t>
  </si>
  <si>
    <t>44 (NCD)</t>
  </si>
  <si>
    <t>41 (NCD)</t>
  </si>
  <si>
    <t>Distribution peers having ≥ 100 and &lt; 250 employees YE June 2013</t>
  </si>
  <si>
    <t>141 (NCD)</t>
  </si>
  <si>
    <t>236.4 (NCD)</t>
  </si>
  <si>
    <t>115 (NCD)</t>
  </si>
  <si>
    <t>182 (NCD)</t>
  </si>
  <si>
    <t>Distribution peers having ≥ 250 employees YE June 2013</t>
  </si>
  <si>
    <t>Retail YE June 2013</t>
  </si>
  <si>
    <t>432 (NCD)</t>
  </si>
  <si>
    <t>322 (NCD)</t>
  </si>
  <si>
    <t>67 (NCD)</t>
  </si>
  <si>
    <t>R187</t>
  </si>
  <si>
    <t>5.3 (NCD)</t>
  </si>
  <si>
    <t>217 (NCD)</t>
  </si>
  <si>
    <t>16 (NCD)</t>
  </si>
  <si>
    <t>Year End</t>
  </si>
  <si>
    <t>Generation</t>
  </si>
  <si>
    <t>Transmission</t>
  </si>
  <si>
    <t>Distribution</t>
  </si>
  <si>
    <t>Retail</t>
  </si>
  <si>
    <t>Industry Total</t>
  </si>
  <si>
    <t>T45 / Transmission</t>
  </si>
  <si>
    <t>Distribution Total</t>
  </si>
  <si>
    <t>Distribution &lt; 100 employees</t>
  </si>
  <si>
    <t>Electricity Supply Industry - Summary of safety data and performance indicators</t>
  </si>
  <si>
    <t>Year ended 2015</t>
  </si>
  <si>
    <t xml:space="preserve">Distribution ≥ 100 and &lt; 250 empl. </t>
  </si>
  <si>
    <t>Distribution ≥ 250 employees</t>
  </si>
  <si>
    <t>Distribution total</t>
  </si>
  <si>
    <t>Industry</t>
  </si>
  <si>
    <t>LTISR by Sector</t>
  </si>
  <si>
    <t>LTIFR by Sector</t>
  </si>
  <si>
    <t>Fatalities by Sector</t>
  </si>
  <si>
    <t>LTIs by Sector</t>
  </si>
  <si>
    <t>Distribution &lt; 100 FTEs</t>
  </si>
  <si>
    <t>Distribution &gt;=100, &lt; 250 FTEs</t>
  </si>
  <si>
    <t>Distribution &gt;= 250 FTEs</t>
  </si>
  <si>
    <t>Table: Fatalities by Sector since 2004</t>
  </si>
  <si>
    <t>1. Industry summary data</t>
  </si>
  <si>
    <t>2. Individual Respondents Benchmark Tables</t>
  </si>
  <si>
    <t>Generation sector</t>
  </si>
  <si>
    <t>Transmission sector</t>
  </si>
  <si>
    <t>Retail sector</t>
  </si>
  <si>
    <t>3. Individual Respondents Benchmark Graphs</t>
  </si>
  <si>
    <t>Small-size distribution sector (less than 100 employees)</t>
  </si>
  <si>
    <t>Medium-size distribution sector (between 100 and 250 employees)</t>
  </si>
  <si>
    <t>Large-size distribution sector (more than 250 employees)</t>
  </si>
  <si>
    <t>Electricity Supply Industry - Safety Performance Trends and Benchmark by Sector and Peer Groups</t>
  </si>
  <si>
    <t>No Contractor Data provided</t>
  </si>
  <si>
    <t>Contractors Not Used</t>
  </si>
  <si>
    <t>The table of contents below contains hyperlinks that will direct you to the appropriate spreadsheets and cells.</t>
  </si>
  <si>
    <t>Table of Contents</t>
  </si>
  <si>
    <t>Year ended 2013</t>
  </si>
  <si>
    <t>Year ended 2014</t>
  </si>
  <si>
    <t>-</t>
  </si>
  <si>
    <t>*Select year in drop-down list in table</t>
  </si>
  <si>
    <t>Year Ended</t>
  </si>
  <si>
    <t>Respondent code</t>
  </si>
  <si>
    <t>LTIFR Respondent</t>
  </si>
  <si>
    <t>Select your respondent code -&gt;</t>
  </si>
  <si>
    <t>Small-size distribution</t>
  </si>
  <si>
    <t>Medium-size distribution</t>
  </si>
  <si>
    <t>Large-size distribution</t>
  </si>
  <si>
    <t>LTISR Respondent</t>
  </si>
  <si>
    <t>*Select respondent code in drop-down list in tables</t>
  </si>
  <si>
    <t>Distribution ≥ 100 and &lt; 250 employees</t>
  </si>
  <si>
    <t>ATLR to LTIs by Sector</t>
  </si>
  <si>
    <t>Distribution &gt;= 100, &lt; 250 FTEs</t>
  </si>
  <si>
    <r>
      <rPr>
        <u/>
        <sz val="11"/>
        <color theme="1"/>
        <rFont val="Calibri"/>
        <family val="2"/>
        <scheme val="minor"/>
      </rPr>
      <t>Note:</t>
    </r>
    <r>
      <rPr>
        <sz val="11"/>
        <color theme="1"/>
        <rFont val="Calibri"/>
        <family val="2"/>
        <scheme val="minor"/>
      </rPr>
      <t xml:space="preserve"> LTIFR data available in the white area (left), LTISR data on the grey area (right) of the sheet</t>
    </r>
  </si>
  <si>
    <t>LTIFR - 5-year results - Generation peer group</t>
  </si>
  <si>
    <t>LTISR - 5-year results - Generation peer group</t>
  </si>
  <si>
    <t>LTIFR - 5-year results - Transmission peer group</t>
  </si>
  <si>
    <t>LTISR - 5-year results - Transmission peer group</t>
  </si>
  <si>
    <t>LTIFR - 5-year results - Small-size distribustion peer group</t>
  </si>
  <si>
    <t>LTISR - 5-year results - Small-size distribution peer group</t>
  </si>
  <si>
    <t>LTIFR - 5-year results - Medium-size distribution peer group</t>
  </si>
  <si>
    <t>LTISR - 5-year results - Medium-size distribution peer group</t>
  </si>
  <si>
    <t>LTIFR - 5-year results - Large-size distribution peer group</t>
  </si>
  <si>
    <t>LTISR - 5-year results - Large-size distribution peer group</t>
  </si>
  <si>
    <t>LTIFR - 5-year results - Retail peer group</t>
  </si>
  <si>
    <t>LTISR - 5-year results - Retail peer group</t>
  </si>
  <si>
    <t>Year ended 2016</t>
  </si>
  <si>
    <t>Generation YE June 2016</t>
  </si>
  <si>
    <t>Transmission YE June 2016</t>
  </si>
  <si>
    <t>Distribution peers having &lt; 100 employees YE June 2016</t>
  </si>
  <si>
    <t>Distribution peers having ≥ 100 and &lt; 250 employees YE June 2016</t>
  </si>
  <si>
    <t>Distribution peers having ≥ 250 employees YE June 2016</t>
  </si>
  <si>
    <t>Retail YE June 2016</t>
  </si>
  <si>
    <t>1 (CNU)</t>
  </si>
  <si>
    <t>12 (NCD)</t>
  </si>
  <si>
    <t>55 (NCD)</t>
  </si>
  <si>
    <t>37 (NCD)</t>
  </si>
  <si>
    <t>131 (NCD)</t>
  </si>
  <si>
    <t>112 (CNU)</t>
  </si>
  <si>
    <t>124.294 (CNU)</t>
  </si>
  <si>
    <t>233 (NCD)</t>
  </si>
  <si>
    <t>135 (NCD)</t>
  </si>
  <si>
    <t>139 (NCD)</t>
  </si>
  <si>
    <t>271 (CNU)</t>
  </si>
  <si>
    <t>616 (CNU)</t>
  </si>
  <si>
    <t>12 (CNU)</t>
  </si>
  <si>
    <t>171.509 (NCD)</t>
  </si>
  <si>
    <t>162.199 (CNU)</t>
  </si>
  <si>
    <t>152.074 (NCD)</t>
  </si>
  <si>
    <t>Abbreviations and formulas used in this document:</t>
  </si>
  <si>
    <t>General</t>
  </si>
  <si>
    <t>Full-time Equivalent Employees. One full-time employee is considered to work 40 hours a week, 50 weeks a year.</t>
  </si>
  <si>
    <t>Injuries or illnesses</t>
  </si>
  <si>
    <t>LTI</t>
  </si>
  <si>
    <t>Lost Time Injury or Illness</t>
  </si>
  <si>
    <t>RWI</t>
  </si>
  <si>
    <t>Restricted Work Injury or Illness</t>
  </si>
  <si>
    <t>MTI</t>
  </si>
  <si>
    <t>Medical Treatment Injury or Illness</t>
  </si>
  <si>
    <t>TRI</t>
  </si>
  <si>
    <t>Total Recordable Injury (Sum of Fatality, LTI, RWI and MTI)</t>
  </si>
  <si>
    <t>Frequency rates</t>
  </si>
  <si>
    <t>Severity rates</t>
  </si>
  <si>
    <t>Lost Time Injury Frequency Rate = (Number of LTIs * 200,000) / (Number of FTEs * 2,000)</t>
  </si>
  <si>
    <t>Restricted Work Injury Frequency Rate = (Number of RWIs * 200,000) / (Number of FTEs * 2,000)</t>
  </si>
  <si>
    <t>Medical Treatment Injury Frequency Rate = (Number of MTIs * 200,000) / (Number of FTEs * 2,000)</t>
  </si>
  <si>
    <t>Average Time Lost Rate to LTIs = Number of working days lost to LTIs / Number of LTIs</t>
  </si>
  <si>
    <t>All frequency and severity rates gathered in this document are based on 200,000 hours worked (equivalent to 100 FTEs), and all reporting years end on 30 June.</t>
  </si>
  <si>
    <t>Note that industry and sector RWIFR and TRIFR results have been reviewed manually to only account for FTEs that are covered by RWI reporting.</t>
  </si>
  <si>
    <t>Total Recordable Injury Frequency Rate =  (Number of TRIs * 200,000) / (Number of FTEs * 2,000)</t>
  </si>
  <si>
    <t>Lost Time Injury Severity Rate = (Number of working days away from work * 200,000) / (Number of FTEs * 2,000)</t>
  </si>
  <si>
    <t>Restricted Work Injury Severity Rate = (Number of working days on restricted work * 200,000) / (Number of FTEs * 2,000)</t>
  </si>
  <si>
    <t>Five years to 30 June 2017</t>
  </si>
  <si>
    <t>Full summary table of industry data for YE 2017, 2016, 2015, 2014, 2013</t>
  </si>
  <si>
    <t>Table: LTIs by Sector since 2008</t>
  </si>
  <si>
    <t>Table: LTIFR by Sector since 2008</t>
  </si>
  <si>
    <t>Table: LTISR by Sector since 2008</t>
  </si>
  <si>
    <t>Table: ATLR to LTIs by Sector since 2008</t>
  </si>
  <si>
    <t>Graph: ESI LTI number and LTIFR since 2008</t>
  </si>
  <si>
    <t>Graph: LTIFR by Sector since 2008</t>
  </si>
  <si>
    <t>Graph: LTIFR by Sector and FTE Grouping since 2008</t>
  </si>
  <si>
    <t>Graph: LTISR by Sector since 2008</t>
  </si>
  <si>
    <t>Graph: ATLR to LTIs by Sector since 2008</t>
  </si>
  <si>
    <t>Full benchmark tables for YE 2017, 2016, 2015, 2014 and 2013 for each peer group:</t>
  </si>
  <si>
    <r>
      <rPr>
        <u/>
        <sz val="11"/>
        <color theme="1"/>
        <rFont val="Calibri"/>
        <family val="2"/>
        <scheme val="minor"/>
      </rPr>
      <t>Note to Distribution respondents:</t>
    </r>
    <r>
      <rPr>
        <sz val="11"/>
        <color theme="1"/>
        <rFont val="Calibri"/>
        <family val="2"/>
        <scheme val="minor"/>
      </rPr>
      <t xml:space="preserve"> Distribution respondents that have switched peer groups in previous years will find their LTIFR and LTISR benchmark results among the tables in the peer groups to which they belonged in previous years. Their LTIFR and LTISR charts are however inserted among the peer group in which they belong in 2017.</t>
    </r>
  </si>
  <si>
    <t>TRIFR, LTIFR and LTISR benchmark graphs for YE 2017, 2016, 2015, 2014 and 2013 for each peer group:</t>
  </si>
  <si>
    <t>Year ended 2017</t>
  </si>
  <si>
    <t>This benchmarking document is provided by the EEA to survey respondents. It complements the 2017 ESI Safety Performance Indicators Report and enables respondents to extract data, tables and graphs for internal use and reporting. Information contained in this document are confidential and should not be made accessible outside of the participating ESI companies, to the public, or to government agencies.</t>
  </si>
  <si>
    <t>Note that LTI data and related indicators do not include Fatalities, as defined in the 2017 EEA survey specifications.</t>
  </si>
  <si>
    <t>Generation YE June 2017</t>
  </si>
  <si>
    <t>112 (NCD)</t>
  </si>
  <si>
    <t>Transmission YE June 2017</t>
  </si>
  <si>
    <t>Distribution peers having &lt; 100 employees YE June 2017</t>
  </si>
  <si>
    <t>56 (NCD)</t>
  </si>
  <si>
    <t>65 (CNU)</t>
  </si>
  <si>
    <t>27 (CNU)</t>
  </si>
  <si>
    <t>70 (CNU)</t>
  </si>
  <si>
    <t>Distribution peers having ≥ 100 and &lt; 250 employees
YE June 2017</t>
  </si>
  <si>
    <t>133 (CNU)</t>
  </si>
  <si>
    <t>134 (NCD)</t>
  </si>
  <si>
    <t>119 (CNU)</t>
  </si>
  <si>
    <t>160 (NCD)</t>
  </si>
  <si>
    <t>245 (NCD)</t>
  </si>
  <si>
    <t>153 (NCD)</t>
  </si>
  <si>
    <t>137 (NCD)</t>
  </si>
  <si>
    <t>Distribution peers having ≥ 250 employees YE June 2017</t>
  </si>
  <si>
    <t>269 (CNU)</t>
  </si>
  <si>
    <t>472 (NCD)</t>
  </si>
  <si>
    <t>Retail YE June 2017</t>
  </si>
  <si>
    <t>593 (NCD)</t>
  </si>
  <si>
    <t>TRIFR - 5-year results - Generation peer group</t>
  </si>
  <si>
    <t>Total Recordable Injury Frequency Rate</t>
  </si>
  <si>
    <t>Lost Time Injury Frequency Rate</t>
  </si>
  <si>
    <t>Lost Time Injury Severity Rate</t>
  </si>
  <si>
    <t>TRIFR Respondent</t>
  </si>
  <si>
    <t>TRIFR - 5-year results - Transmission peer group</t>
  </si>
  <si>
    <t>TRIFR - 5-year results - Small-size distribustion peer group</t>
  </si>
  <si>
    <t>TRIFR - 5-year results - Medium-size distribution peer group</t>
  </si>
  <si>
    <t>TRIFR - 5-year results - Large-size distribution peer group</t>
  </si>
  <si>
    <t>TRIFR - 5-year results - Retail peer group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</si>
</sst>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b/>
      <sz val="11"/>
      <color theme="1"/>
      <name val="Calibri"/>
      <family val="2"/>
      <scheme val="minor"/>
    </font>
    <font>
      <b/>
      <i/>
      <sz val="11"/>
      <color theme="1"/>
      <name val="Calibri"/>
      <family val="2"/>
      <scheme val="minor"/>
    </font>
    <font>
      <i/>
      <sz val="11"/>
      <color theme="1"/>
      <name val="Calibri"/>
      <family val="2"/>
      <scheme val="minor"/>
    </font>
    <font>
      <sz val="11"/>
      <color rgb="FFFF0000"/>
      <name val="Calibri"/>
      <family val="2"/>
      <scheme val="minor"/>
    </font>
    <font>
      <u/>
      <sz val="11"/>
      <color theme="10"/>
      <name val="Calibri"/>
      <family val="2"/>
      <scheme val="minor"/>
    </font>
    <font>
      <b/>
      <sz val="12"/>
      <color theme="1"/>
      <name val="Calibri"/>
      <family val="2"/>
      <scheme val="minor"/>
    </font>
    <font>
      <b/>
      <sz val="14"/>
      <color theme="1"/>
      <name val="Calibri"/>
      <family val="2"/>
      <scheme val="minor"/>
    </font>
    <font>
      <b/>
      <i/>
      <sz val="12"/>
      <color theme="1"/>
      <name val="Calibri"/>
      <family val="2"/>
      <scheme val="minor"/>
    </font>
    <font>
      <sz val="11"/>
      <name val="Calibri"/>
      <family val="2"/>
      <scheme val="minor"/>
    </font>
    <font>
      <b/>
      <sz val="11"/>
      <color theme="0"/>
      <name val="Calibri"/>
      <family val="2"/>
      <scheme val="minor"/>
    </font>
    <font>
      <b/>
      <sz val="11"/>
      <name val="Calibri"/>
      <family val="2"/>
      <scheme val="minor"/>
    </font>
    <font>
      <u/>
      <sz val="11"/>
      <color theme="1"/>
      <name val="Calibri"/>
      <family val="2"/>
      <scheme val="minor"/>
    </font>
    <font>
      <b/>
      <sz val="10"/>
      <name val="Arial"/>
      <family val="2"/>
    </font>
  </fonts>
  <fills count="13">
    <fill>
      <patternFill patternType="none"/>
    </fill>
    <fill>
      <patternFill patternType="gray125"/>
    </fill>
    <fill>
      <patternFill patternType="solid">
        <fgColor theme="0" tint="-0.249977111117893"/>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4" tint="0.39997558519241921"/>
        <bgColor indexed="64"/>
      </patternFill>
    </fill>
    <fill>
      <patternFill patternType="solid">
        <fgColor theme="9"/>
        <bgColor indexed="64"/>
      </patternFill>
    </fill>
    <fill>
      <patternFill patternType="solid">
        <fgColor rgb="FF953735"/>
        <bgColor indexed="64"/>
      </patternFill>
    </fill>
    <fill>
      <patternFill patternType="solid">
        <fgColor theme="5"/>
        <bgColor indexed="64"/>
      </patternFill>
    </fill>
  </fills>
  <borders count="78">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style="thin">
        <color indexed="64"/>
      </top>
      <bottom/>
      <diagonal/>
    </border>
    <border>
      <left style="thin">
        <color indexed="64"/>
      </left>
      <right/>
      <top style="medium">
        <color indexed="64"/>
      </top>
      <bottom/>
      <diagonal/>
    </border>
    <border>
      <left style="thin">
        <color indexed="64"/>
      </left>
      <right/>
      <top/>
      <bottom/>
      <diagonal/>
    </border>
  </borders>
  <cellStyleXfs count="2">
    <xf numFmtId="0" fontId="0" fillId="0" borderId="0"/>
    <xf numFmtId="0" fontId="5" fillId="0" borderId="0" applyNumberFormat="0" applyFill="0" applyBorder="0" applyAlignment="0" applyProtection="0"/>
  </cellStyleXfs>
  <cellXfs count="919">
    <xf numFmtId="0" fontId="0" fillId="0" borderId="0" xfId="0"/>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1" fontId="0" fillId="0" borderId="20" xfId="0" applyNumberFormat="1" applyBorder="1" applyAlignment="1">
      <alignment horizontal="center" vertical="center"/>
    </xf>
    <xf numFmtId="1" fontId="1" fillId="0" borderId="12" xfId="0" applyNumberFormat="1" applyFont="1" applyBorder="1" applyAlignment="1">
      <alignment horizontal="center" vertical="center"/>
    </xf>
    <xf numFmtId="1" fontId="1" fillId="0" borderId="33" xfId="0" applyNumberFormat="1" applyFont="1" applyBorder="1" applyAlignment="1">
      <alignment horizontal="center" vertical="center"/>
    </xf>
    <xf numFmtId="0" fontId="0" fillId="0" borderId="20" xfId="0" applyBorder="1" applyAlignment="1">
      <alignment horizontal="center" vertical="center"/>
    </xf>
    <xf numFmtId="0" fontId="1" fillId="0" borderId="12" xfId="0" applyFont="1" applyBorder="1" applyAlignment="1">
      <alignment horizontal="center" vertical="center"/>
    </xf>
    <xf numFmtId="0" fontId="1" fillId="0" borderId="33" xfId="0" applyFont="1" applyBorder="1" applyAlignment="1">
      <alignment horizontal="center" vertical="center"/>
    </xf>
    <xf numFmtId="0" fontId="2" fillId="2" borderId="5" xfId="0" applyFont="1" applyFill="1" applyBorder="1" applyAlignment="1">
      <alignment horizontal="center" vertical="center" wrapText="1"/>
    </xf>
    <xf numFmtId="164" fontId="0" fillId="0" borderId="20" xfId="0" applyNumberFormat="1" applyBorder="1" applyAlignment="1">
      <alignment horizontal="center" vertical="center"/>
    </xf>
    <xf numFmtId="164" fontId="1" fillId="0" borderId="12" xfId="0" applyNumberFormat="1" applyFont="1" applyBorder="1" applyAlignment="1">
      <alignment horizontal="center" vertical="center"/>
    </xf>
    <xf numFmtId="164" fontId="1" fillId="0" borderId="33" xfId="0" applyNumberFormat="1" applyFont="1" applyBorder="1" applyAlignment="1">
      <alignment horizontal="center" vertical="center"/>
    </xf>
    <xf numFmtId="0" fontId="3" fillId="3" borderId="20" xfId="0" applyFont="1" applyFill="1" applyBorder="1" applyAlignment="1">
      <alignment horizontal="center" vertical="center"/>
    </xf>
    <xf numFmtId="0" fontId="2" fillId="3" borderId="12" xfId="0" applyFont="1" applyFill="1" applyBorder="1" applyAlignment="1">
      <alignment horizontal="center" vertical="center"/>
    </xf>
    <xf numFmtId="164" fontId="3" fillId="3" borderId="20" xfId="0" applyNumberFormat="1" applyFont="1" applyFill="1" applyBorder="1" applyAlignment="1">
      <alignment horizontal="center" vertical="center"/>
    </xf>
    <xf numFmtId="164" fontId="2" fillId="3" borderId="12" xfId="0" applyNumberFormat="1" applyFont="1" applyFill="1" applyBorder="1" applyAlignment="1">
      <alignment horizontal="center" vertical="center"/>
    </xf>
    <xf numFmtId="164" fontId="2" fillId="3" borderId="33" xfId="0" applyNumberFormat="1" applyFont="1" applyFill="1"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1" fontId="0" fillId="0" borderId="28" xfId="0" applyNumberFormat="1" applyBorder="1" applyAlignment="1">
      <alignment horizontal="center" vertical="center"/>
    </xf>
    <xf numFmtId="0" fontId="0" fillId="0" borderId="28" xfId="0" applyBorder="1" applyAlignment="1">
      <alignment horizontal="center" vertical="center"/>
    </xf>
    <xf numFmtId="0" fontId="3" fillId="3" borderId="28" xfId="0" applyFont="1" applyFill="1" applyBorder="1" applyAlignment="1">
      <alignment horizontal="center" vertical="center"/>
    </xf>
    <xf numFmtId="164" fontId="0" fillId="0" borderId="28" xfId="0" applyNumberFormat="1" applyBorder="1" applyAlignment="1">
      <alignment horizontal="center" vertical="center"/>
    </xf>
    <xf numFmtId="164" fontId="3" fillId="3" borderId="28" xfId="0" applyNumberFormat="1" applyFont="1" applyFill="1" applyBorder="1" applyAlignment="1">
      <alignment horizontal="center" vertical="center"/>
    </xf>
    <xf numFmtId="0" fontId="0" fillId="0" borderId="43" xfId="0" applyBorder="1" applyAlignment="1">
      <alignment horizontal="center" vertical="center"/>
    </xf>
    <xf numFmtId="1" fontId="0" fillId="0" borderId="19" xfId="0" applyNumberFormat="1" applyBorder="1" applyAlignment="1">
      <alignment horizontal="center" vertical="center"/>
    </xf>
    <xf numFmtId="0" fontId="0" fillId="0" borderId="19" xfId="0" applyBorder="1" applyAlignment="1">
      <alignment horizontal="center" vertical="center"/>
    </xf>
    <xf numFmtId="0" fontId="3" fillId="3" borderId="19" xfId="0" applyFont="1" applyFill="1" applyBorder="1" applyAlignment="1">
      <alignment horizontal="center" vertical="center"/>
    </xf>
    <xf numFmtId="164" fontId="0" fillId="0" borderId="19" xfId="0" applyNumberFormat="1" applyBorder="1" applyAlignment="1">
      <alignment horizontal="center" vertical="center"/>
    </xf>
    <xf numFmtId="164" fontId="3" fillId="3" borderId="19" xfId="0" applyNumberFormat="1" applyFont="1" applyFill="1" applyBorder="1" applyAlignment="1">
      <alignment horizontal="center" vertical="center"/>
    </xf>
    <xf numFmtId="1" fontId="0" fillId="0" borderId="15" xfId="0" applyNumberFormat="1" applyBorder="1" applyAlignment="1">
      <alignment horizontal="center" vertical="center"/>
    </xf>
    <xf numFmtId="0" fontId="0" fillId="0" borderId="13" xfId="0" applyBorder="1"/>
    <xf numFmtId="1" fontId="1" fillId="0" borderId="28" xfId="0" applyNumberFormat="1" applyFont="1" applyBorder="1" applyAlignment="1">
      <alignment horizontal="center" vertical="center"/>
    </xf>
    <xf numFmtId="0" fontId="1" fillId="0" borderId="28" xfId="0" applyFont="1" applyBorder="1" applyAlignment="1">
      <alignment horizontal="center" vertical="center"/>
    </xf>
    <xf numFmtId="0" fontId="1" fillId="0" borderId="23" xfId="0" applyFont="1" applyBorder="1" applyAlignment="1">
      <alignment horizontal="center" vertical="center"/>
    </xf>
    <xf numFmtId="164" fontId="1" fillId="0" borderId="28" xfId="0" applyNumberFormat="1" applyFont="1" applyBorder="1" applyAlignment="1">
      <alignment horizontal="center" vertical="center"/>
    </xf>
    <xf numFmtId="1" fontId="1" fillId="0" borderId="19" xfId="0" applyNumberFormat="1" applyFont="1" applyBorder="1" applyAlignment="1">
      <alignment horizontal="center" vertical="center"/>
    </xf>
    <xf numFmtId="0" fontId="1" fillId="0" borderId="19" xfId="0" applyFont="1" applyBorder="1" applyAlignment="1">
      <alignment horizontal="center" vertical="center"/>
    </xf>
    <xf numFmtId="0" fontId="2" fillId="3" borderId="19" xfId="0" applyFont="1" applyFill="1" applyBorder="1" applyAlignment="1">
      <alignment horizontal="center" vertical="center"/>
    </xf>
    <xf numFmtId="164" fontId="1" fillId="0" borderId="19" xfId="0" applyNumberFormat="1" applyFont="1" applyBorder="1" applyAlignment="1">
      <alignment horizontal="center" vertical="center"/>
    </xf>
    <xf numFmtId="164" fontId="2" fillId="3" borderId="19" xfId="0" applyNumberFormat="1" applyFont="1" applyFill="1" applyBorder="1" applyAlignment="1">
      <alignment horizontal="center" vertical="center"/>
    </xf>
    <xf numFmtId="1" fontId="1" fillId="0" borderId="23" xfId="0" applyNumberFormat="1" applyFont="1" applyBorder="1" applyAlignment="1">
      <alignment horizontal="center" vertical="center"/>
    </xf>
    <xf numFmtId="0" fontId="2" fillId="3" borderId="23" xfId="0" applyFont="1" applyFill="1" applyBorder="1" applyAlignment="1">
      <alignment horizontal="center" vertical="center"/>
    </xf>
    <xf numFmtId="164" fontId="1" fillId="0" borderId="23" xfId="0" applyNumberFormat="1" applyFont="1" applyBorder="1" applyAlignment="1">
      <alignment horizontal="center" vertical="center"/>
    </xf>
    <xf numFmtId="164" fontId="2" fillId="3" borderId="23" xfId="0" applyNumberFormat="1" applyFont="1" applyFill="1" applyBorder="1" applyAlignment="1">
      <alignment horizontal="center" vertical="center"/>
    </xf>
    <xf numFmtId="164" fontId="0" fillId="0" borderId="15" xfId="0" applyNumberFormat="1" applyBorder="1" applyAlignment="1">
      <alignment horizontal="center" vertical="center"/>
    </xf>
    <xf numFmtId="164" fontId="0" fillId="0" borderId="11" xfId="0" applyNumberFormat="1" applyBorder="1" applyAlignment="1">
      <alignment horizontal="center" vertical="center"/>
    </xf>
    <xf numFmtId="1" fontId="0" fillId="0" borderId="11" xfId="0" applyNumberFormat="1" applyBorder="1" applyAlignment="1">
      <alignment horizontal="center" vertical="center"/>
    </xf>
    <xf numFmtId="0" fontId="0" fillId="0" borderId="11" xfId="0" applyBorder="1" applyAlignment="1">
      <alignment horizontal="center" vertical="center"/>
    </xf>
    <xf numFmtId="1" fontId="0" fillId="0" borderId="23" xfId="0" applyNumberFormat="1" applyBorder="1" applyAlignment="1">
      <alignment horizontal="center" vertical="center"/>
    </xf>
    <xf numFmtId="0" fontId="0" fillId="0" borderId="23" xfId="0" applyBorder="1" applyAlignment="1">
      <alignment horizontal="center" vertical="center"/>
    </xf>
    <xf numFmtId="164" fontId="0" fillId="0" borderId="23"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49" xfId="0" applyNumberFormat="1" applyBorder="1" applyAlignment="1">
      <alignment horizontal="center" vertical="center"/>
    </xf>
    <xf numFmtId="164" fontId="0" fillId="0" borderId="24" xfId="0" applyNumberFormat="1" applyBorder="1" applyAlignment="1">
      <alignment horizontal="center" vertical="center"/>
    </xf>
    <xf numFmtId="0" fontId="0" fillId="0" borderId="15" xfId="0" applyBorder="1" applyAlignment="1">
      <alignment horizontal="center" vertical="center"/>
    </xf>
    <xf numFmtId="0" fontId="0" fillId="0" borderId="43" xfId="0" applyBorder="1" applyAlignment="1">
      <alignment horizontal="center"/>
    </xf>
    <xf numFmtId="0" fontId="0" fillId="0" borderId="46" xfId="0" applyBorder="1" applyAlignment="1">
      <alignment horizontal="center"/>
    </xf>
    <xf numFmtId="1" fontId="1" fillId="0" borderId="11" xfId="0" applyNumberFormat="1" applyFont="1" applyBorder="1" applyAlignment="1">
      <alignment horizontal="center" vertical="center"/>
    </xf>
    <xf numFmtId="0" fontId="1" fillId="0" borderId="11" xfId="0" applyFont="1" applyBorder="1" applyAlignment="1">
      <alignment horizontal="center" vertical="center"/>
    </xf>
    <xf numFmtId="164" fontId="1" fillId="0" borderId="11" xfId="0" applyNumberFormat="1" applyFont="1" applyBorder="1" applyAlignment="1">
      <alignment horizontal="center" vertical="center"/>
    </xf>
    <xf numFmtId="0" fontId="0" fillId="0" borderId="10" xfId="0" applyBorder="1" applyAlignment="1">
      <alignment horizontal="center" vertical="center"/>
    </xf>
    <xf numFmtId="0" fontId="0" fillId="0" borderId="45"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1" fillId="2"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1" fontId="3" fillId="3" borderId="20" xfId="0" applyNumberFormat="1" applyFont="1" applyFill="1" applyBorder="1" applyAlignment="1">
      <alignment horizontal="center" vertical="center"/>
    </xf>
    <xf numFmtId="1" fontId="2" fillId="3" borderId="28" xfId="0" applyNumberFormat="1" applyFont="1" applyFill="1" applyBorder="1" applyAlignment="1">
      <alignment horizontal="center" vertical="center"/>
    </xf>
    <xf numFmtId="1" fontId="2" fillId="3" borderId="33" xfId="0" applyNumberFormat="1" applyFont="1" applyFill="1" applyBorder="1" applyAlignment="1">
      <alignment horizontal="center" vertical="center"/>
    </xf>
    <xf numFmtId="164" fontId="2" fillId="3" borderId="28" xfId="0" applyNumberFormat="1" applyFont="1" applyFill="1" applyBorder="1" applyAlignment="1">
      <alignment horizontal="center" vertical="center"/>
    </xf>
    <xf numFmtId="164" fontId="3" fillId="3" borderId="11" xfId="0" applyNumberFormat="1" applyFont="1" applyFill="1" applyBorder="1" applyAlignment="1">
      <alignment horizontal="center" vertical="center"/>
    </xf>
    <xf numFmtId="164" fontId="3" fillId="3" borderId="15" xfId="0" applyNumberFormat="1" applyFont="1" applyFill="1" applyBorder="1" applyAlignment="1">
      <alignment horizontal="center" vertical="center"/>
    </xf>
    <xf numFmtId="0" fontId="3" fillId="3" borderId="11" xfId="0" applyFont="1" applyFill="1" applyBorder="1" applyAlignment="1">
      <alignment horizontal="center" vertical="center"/>
    </xf>
    <xf numFmtId="0" fontId="3" fillId="3" borderId="15" xfId="0" applyFont="1" applyFill="1" applyBorder="1" applyAlignment="1">
      <alignment horizontal="center" vertical="center"/>
    </xf>
    <xf numFmtId="0" fontId="2" fillId="3" borderId="28" xfId="0" applyFont="1" applyFill="1" applyBorder="1" applyAlignment="1">
      <alignment horizontal="center" vertical="center"/>
    </xf>
    <xf numFmtId="0" fontId="1" fillId="3" borderId="23" xfId="0" applyFont="1" applyFill="1" applyBorder="1" applyAlignment="1">
      <alignment horizontal="center" vertical="center"/>
    </xf>
    <xf numFmtId="164" fontId="0" fillId="0" borderId="10" xfId="0" applyNumberFormat="1" applyBorder="1" applyAlignment="1">
      <alignment horizontal="center" vertical="center"/>
    </xf>
    <xf numFmtId="0" fontId="1" fillId="5" borderId="54"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5" xfId="0" applyFont="1" applyFill="1" applyBorder="1" applyAlignment="1">
      <alignment horizontal="center" vertical="center"/>
    </xf>
    <xf numFmtId="0" fontId="1" fillId="0" borderId="58" xfId="0" applyFont="1" applyBorder="1" applyAlignment="1">
      <alignment horizontal="center" vertical="center"/>
    </xf>
    <xf numFmtId="0" fontId="1" fillId="0" borderId="56" xfId="0" applyFont="1" applyBorder="1" applyAlignment="1">
      <alignment horizontal="center" vertical="center"/>
    </xf>
    <xf numFmtId="0" fontId="1" fillId="5" borderId="6" xfId="0" applyFont="1" applyFill="1" applyBorder="1" applyAlignment="1">
      <alignment horizontal="center" vertical="center"/>
    </xf>
    <xf numFmtId="0" fontId="1" fillId="5" borderId="5" xfId="0" applyFont="1" applyFill="1" applyBorder="1" applyAlignment="1">
      <alignment horizontal="center" vertical="center" wrapText="1"/>
    </xf>
    <xf numFmtId="0" fontId="1" fillId="5" borderId="34" xfId="0" applyFont="1" applyFill="1" applyBorder="1" applyAlignment="1">
      <alignment horizontal="center" vertical="center" wrapText="1"/>
    </xf>
    <xf numFmtId="164" fontId="0" fillId="0" borderId="10" xfId="0" applyNumberFormat="1" applyFont="1" applyBorder="1" applyAlignment="1">
      <alignment horizontal="center" vertical="center"/>
    </xf>
    <xf numFmtId="164" fontId="0" fillId="0" borderId="11" xfId="0" applyNumberFormat="1" applyFont="1" applyBorder="1" applyAlignment="1">
      <alignment horizontal="center" vertical="center"/>
    </xf>
    <xf numFmtId="0" fontId="1" fillId="5" borderId="6" xfId="0" applyFont="1" applyFill="1" applyBorder="1" applyAlignment="1">
      <alignment horizontal="center" vertical="center" wrapText="1"/>
    </xf>
    <xf numFmtId="0" fontId="0" fillId="6" borderId="0" xfId="0" applyFill="1"/>
    <xf numFmtId="1" fontId="0" fillId="0" borderId="43" xfId="0" applyNumberFormat="1" applyBorder="1" applyAlignment="1">
      <alignment horizontal="center" vertical="center"/>
    </xf>
    <xf numFmtId="1" fontId="0" fillId="0" borderId="60" xfId="0" applyNumberFormat="1" applyBorder="1" applyAlignment="1">
      <alignment horizontal="center" vertical="center"/>
    </xf>
    <xf numFmtId="1" fontId="0" fillId="0" borderId="45" xfId="0" applyNumberFormat="1" applyBorder="1" applyAlignment="1">
      <alignment horizontal="center" vertical="center"/>
    </xf>
    <xf numFmtId="1" fontId="0" fillId="0" borderId="10" xfId="0" applyNumberFormat="1" applyBorder="1" applyAlignment="1">
      <alignment horizontal="center" vertical="center"/>
    </xf>
    <xf numFmtId="0" fontId="0" fillId="4" borderId="0" xfId="0" applyFill="1"/>
    <xf numFmtId="0" fontId="1" fillId="4" borderId="0" xfId="0" applyFont="1" applyFill="1"/>
    <xf numFmtId="0" fontId="1" fillId="6" borderId="0" xfId="0" applyFont="1" applyFill="1"/>
    <xf numFmtId="0" fontId="0" fillId="6" borderId="0" xfId="0" applyFill="1" applyAlignment="1">
      <alignment horizontal="center" vertical="center"/>
    </xf>
    <xf numFmtId="0" fontId="1" fillId="8" borderId="38" xfId="0" applyFont="1" applyFill="1" applyBorder="1" applyAlignment="1">
      <alignment horizontal="center" vertical="center"/>
    </xf>
    <xf numFmtId="0" fontId="1" fillId="8" borderId="33" xfId="0" applyFont="1" applyFill="1" applyBorder="1" applyAlignment="1">
      <alignment horizontal="center" vertical="center"/>
    </xf>
    <xf numFmtId="0" fontId="1" fillId="8" borderId="33" xfId="0" applyFont="1" applyFill="1" applyBorder="1" applyAlignment="1">
      <alignment horizontal="center" vertical="center" wrapText="1"/>
    </xf>
    <xf numFmtId="0" fontId="1" fillId="8" borderId="22" xfId="0" applyFont="1" applyFill="1" applyBorder="1" applyAlignment="1">
      <alignment horizontal="center" vertical="center" wrapText="1"/>
    </xf>
    <xf numFmtId="0" fontId="0" fillId="0" borderId="55" xfId="0" applyBorder="1"/>
    <xf numFmtId="1" fontId="0" fillId="0" borderId="62" xfId="0" applyNumberFormat="1" applyBorder="1" applyAlignment="1">
      <alignment horizontal="center" vertical="center"/>
    </xf>
    <xf numFmtId="0" fontId="0" fillId="0" borderId="56" xfId="0" applyBorder="1"/>
    <xf numFmtId="0" fontId="0" fillId="0" borderId="19" xfId="0" quotePrefix="1" applyBorder="1" applyAlignment="1">
      <alignment horizontal="center" vertical="center"/>
    </xf>
    <xf numFmtId="0" fontId="0" fillId="0" borderId="56" xfId="0" applyBorder="1" applyAlignment="1">
      <alignment wrapText="1"/>
    </xf>
    <xf numFmtId="0" fontId="3" fillId="0" borderId="56" xfId="0" applyFont="1" applyBorder="1" applyAlignment="1">
      <alignment horizontal="left" indent="1"/>
    </xf>
    <xf numFmtId="1" fontId="3" fillId="0" borderId="45" xfId="0" applyNumberFormat="1" applyFont="1" applyBorder="1" applyAlignment="1">
      <alignment horizontal="center" vertical="center"/>
    </xf>
    <xf numFmtId="0" fontId="3" fillId="0" borderId="19" xfId="0" applyFont="1" applyBorder="1" applyAlignment="1">
      <alignment horizontal="center" vertical="center"/>
    </xf>
    <xf numFmtId="164" fontId="3" fillId="0" borderId="19" xfId="0" applyNumberFormat="1" applyFont="1" applyBorder="1" applyAlignment="1">
      <alignment horizontal="center" vertical="center"/>
    </xf>
    <xf numFmtId="1" fontId="3" fillId="0" borderId="62" xfId="0" applyNumberFormat="1" applyFont="1" applyBorder="1" applyAlignment="1">
      <alignment horizontal="center" vertical="center"/>
    </xf>
    <xf numFmtId="0" fontId="0" fillId="0" borderId="65" xfId="0" applyBorder="1"/>
    <xf numFmtId="1" fontId="0" fillId="0" borderId="52" xfId="0" applyNumberFormat="1" applyBorder="1" applyAlignment="1">
      <alignment horizontal="center" vertical="center"/>
    </xf>
    <xf numFmtId="1" fontId="0" fillId="0" borderId="63" xfId="0" applyNumberFormat="1" applyBorder="1" applyAlignment="1">
      <alignment horizontal="center" vertical="center"/>
    </xf>
    <xf numFmtId="0" fontId="2" fillId="7" borderId="54" xfId="0" applyFont="1" applyFill="1" applyBorder="1" applyAlignment="1">
      <alignment horizontal="left" indent="1"/>
    </xf>
    <xf numFmtId="1" fontId="2" fillId="7" borderId="4" xfId="0" applyNumberFormat="1" applyFont="1" applyFill="1" applyBorder="1" applyAlignment="1">
      <alignment horizontal="center" vertical="center"/>
    </xf>
    <xf numFmtId="0" fontId="2" fillId="7" borderId="5" xfId="0" applyFont="1" applyFill="1" applyBorder="1" applyAlignment="1">
      <alignment horizontal="center" vertical="center"/>
    </xf>
    <xf numFmtId="164" fontId="2" fillId="7" borderId="5" xfId="0" applyNumberFormat="1" applyFont="1" applyFill="1" applyBorder="1" applyAlignment="1">
      <alignment horizontal="center" vertical="center"/>
    </xf>
    <xf numFmtId="1" fontId="2" fillId="7" borderId="2" xfId="0" applyNumberFormat="1" applyFont="1" applyFill="1" applyBorder="1" applyAlignment="1">
      <alignment horizontal="center" vertical="center"/>
    </xf>
    <xf numFmtId="0" fontId="1" fillId="8" borderId="64" xfId="0" applyFont="1" applyFill="1" applyBorder="1" applyAlignment="1">
      <alignment horizontal="center" vertical="center" wrapText="1"/>
    </xf>
    <xf numFmtId="1" fontId="3" fillId="0" borderId="19" xfId="0" applyNumberFormat="1" applyFont="1" applyBorder="1" applyAlignment="1">
      <alignment horizontal="center" vertical="center"/>
    </xf>
    <xf numFmtId="1" fontId="2" fillId="7" borderId="5" xfId="0" applyNumberFormat="1" applyFont="1" applyFill="1"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2" fontId="0" fillId="0" borderId="45" xfId="0" applyNumberFormat="1" applyBorder="1" applyAlignment="1">
      <alignment horizontal="center" vertical="center"/>
    </xf>
    <xf numFmtId="2" fontId="0" fillId="0" borderId="19" xfId="0" applyNumberFormat="1" applyBorder="1" applyAlignment="1">
      <alignment horizontal="center" vertical="center"/>
    </xf>
    <xf numFmtId="2" fontId="0" fillId="0" borderId="60" xfId="0" applyNumberFormat="1" applyBorder="1" applyAlignment="1">
      <alignment horizontal="center" vertical="center"/>
    </xf>
    <xf numFmtId="0" fontId="2" fillId="5" borderId="5" xfId="0" applyFont="1" applyFill="1" applyBorder="1" applyAlignment="1">
      <alignment horizontal="center" vertical="center" wrapText="1"/>
    </xf>
    <xf numFmtId="0" fontId="2" fillId="5" borderId="54" xfId="0" applyFont="1" applyFill="1" applyBorder="1" applyAlignment="1">
      <alignment horizontal="center" vertical="center" wrapText="1"/>
    </xf>
    <xf numFmtId="2" fontId="3" fillId="0" borderId="19" xfId="0" applyNumberFormat="1" applyFont="1" applyBorder="1" applyAlignment="1">
      <alignment horizontal="center" vertical="center"/>
    </xf>
    <xf numFmtId="1" fontId="3" fillId="0" borderId="10" xfId="0" applyNumberFormat="1" applyFont="1" applyBorder="1" applyAlignment="1">
      <alignment horizontal="center" vertical="center"/>
    </xf>
    <xf numFmtId="0" fontId="2" fillId="5" borderId="54" xfId="0" applyFont="1" applyFill="1" applyBorder="1" applyAlignment="1">
      <alignment horizontal="center" vertical="center"/>
    </xf>
    <xf numFmtId="0" fontId="0" fillId="4" borderId="0" xfId="0" applyFill="1" applyAlignment="1">
      <alignment horizontal="center" vertical="center"/>
    </xf>
    <xf numFmtId="0" fontId="0" fillId="6" borderId="0" xfId="0" applyFill="1" applyAlignment="1">
      <alignment vertical="center"/>
    </xf>
    <xf numFmtId="0" fontId="0" fillId="6" borderId="14" xfId="0" applyFill="1" applyBorder="1"/>
    <xf numFmtId="0" fontId="0" fillId="6" borderId="13" xfId="0" applyFill="1" applyBorder="1"/>
    <xf numFmtId="0" fontId="0" fillId="6" borderId="0" xfId="0" applyFill="1" applyBorder="1"/>
    <xf numFmtId="0" fontId="1" fillId="6" borderId="13" xfId="0" applyFont="1" applyFill="1" applyBorder="1"/>
    <xf numFmtId="0" fontId="2" fillId="6" borderId="0" xfId="0" applyFont="1" applyFill="1" applyBorder="1"/>
    <xf numFmtId="0" fontId="5" fillId="6" borderId="0" xfId="1" applyFill="1" applyBorder="1"/>
    <xf numFmtId="0" fontId="0" fillId="6" borderId="21" xfId="0" applyFill="1" applyBorder="1"/>
    <xf numFmtId="0" fontId="0" fillId="6" borderId="35" xfId="0" applyFill="1" applyBorder="1"/>
    <xf numFmtId="0" fontId="0" fillId="6" borderId="22" xfId="0" applyFill="1" applyBorder="1"/>
    <xf numFmtId="0" fontId="0" fillId="0" borderId="0" xfId="0" applyBorder="1"/>
    <xf numFmtId="0" fontId="0" fillId="6" borderId="8" xfId="0" applyFill="1" applyBorder="1"/>
    <xf numFmtId="0" fontId="0" fillId="6" borderId="36" xfId="0" applyFill="1" applyBorder="1"/>
    <xf numFmtId="0" fontId="0" fillId="6" borderId="9" xfId="0" applyFill="1" applyBorder="1"/>
    <xf numFmtId="1" fontId="0" fillId="0" borderId="53" xfId="0" applyNumberFormat="1" applyBorder="1" applyAlignment="1">
      <alignment horizontal="center" vertical="center"/>
    </xf>
    <xf numFmtId="164" fontId="0" fillId="0" borderId="53" xfId="0" applyNumberFormat="1" applyBorder="1" applyAlignment="1">
      <alignment horizontal="center" vertical="center"/>
    </xf>
    <xf numFmtId="1" fontId="2" fillId="7" borderId="3" xfId="0" applyNumberFormat="1" applyFont="1" applyFill="1" applyBorder="1" applyAlignment="1">
      <alignment horizontal="center" vertical="center"/>
    </xf>
    <xf numFmtId="1" fontId="0" fillId="0" borderId="29" xfId="0" applyNumberFormat="1" applyBorder="1" applyAlignment="1">
      <alignment horizontal="center" vertical="center"/>
    </xf>
    <xf numFmtId="1" fontId="0" fillId="0" borderId="24" xfId="0" applyNumberFormat="1" applyBorder="1" applyAlignment="1">
      <alignment horizontal="center" vertical="center"/>
    </xf>
    <xf numFmtId="1" fontId="0" fillId="0" borderId="18" xfId="0" applyNumberFormat="1" applyBorder="1" applyAlignment="1">
      <alignment horizontal="center" vertical="center"/>
    </xf>
    <xf numFmtId="1" fontId="2" fillId="7" borderId="7" xfId="0" applyNumberFormat="1" applyFont="1" applyFill="1" applyBorder="1" applyAlignment="1">
      <alignment horizontal="center" vertical="center"/>
    </xf>
    <xf numFmtId="0" fontId="0" fillId="0" borderId="25" xfId="0" applyBorder="1"/>
    <xf numFmtId="0" fontId="0" fillId="0" borderId="48" xfId="0" applyBorder="1"/>
    <xf numFmtId="0" fontId="0" fillId="0" borderId="48" xfId="0" applyBorder="1" applyAlignment="1">
      <alignment wrapText="1"/>
    </xf>
    <xf numFmtId="0" fontId="3" fillId="0" borderId="48" xfId="0" applyFont="1" applyBorder="1" applyAlignment="1">
      <alignment horizontal="left" indent="1"/>
    </xf>
    <xf numFmtId="0" fontId="0" fillId="0" borderId="66" xfId="0" applyBorder="1"/>
    <xf numFmtId="0" fontId="2" fillId="7" borderId="1" xfId="0" applyFont="1" applyFill="1" applyBorder="1" applyAlignment="1">
      <alignment horizontal="left" indent="1"/>
    </xf>
    <xf numFmtId="0" fontId="1" fillId="8" borderId="54" xfId="0" applyFont="1" applyFill="1" applyBorder="1" applyAlignment="1">
      <alignment horizontal="center" vertical="center" wrapText="1"/>
    </xf>
    <xf numFmtId="0" fontId="1" fillId="8" borderId="4"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5" xfId="0" applyFont="1" applyFill="1" applyBorder="1" applyAlignment="1">
      <alignment horizontal="center" vertical="center" wrapText="1"/>
    </xf>
    <xf numFmtId="0" fontId="1" fillId="8" borderId="2" xfId="0" applyFont="1" applyFill="1" applyBorder="1" applyAlignment="1">
      <alignment horizontal="center" vertical="center" wrapText="1"/>
    </xf>
    <xf numFmtId="1" fontId="0" fillId="0" borderId="41" xfId="0" applyNumberFormat="1" applyBorder="1" applyAlignment="1">
      <alignment horizontal="center" vertical="center"/>
    </xf>
    <xf numFmtId="0" fontId="0" fillId="0" borderId="28" xfId="0" quotePrefix="1" applyBorder="1" applyAlignment="1">
      <alignment horizontal="center" vertical="center"/>
    </xf>
    <xf numFmtId="1" fontId="0" fillId="0" borderId="17" xfId="0" applyNumberFormat="1" applyBorder="1" applyAlignment="1">
      <alignment horizontal="center" vertical="center"/>
    </xf>
    <xf numFmtId="1" fontId="0" fillId="0" borderId="46" xfId="0" applyNumberFormat="1" applyBorder="1" applyAlignment="1">
      <alignment horizontal="center" vertical="center"/>
    </xf>
    <xf numFmtId="1" fontId="0" fillId="0" borderId="16" xfId="0" applyNumberFormat="1" applyBorder="1" applyAlignment="1">
      <alignment horizontal="center" vertical="center"/>
    </xf>
    <xf numFmtId="1" fontId="3" fillId="0" borderId="43" xfId="0" applyNumberFormat="1" applyFont="1" applyBorder="1" applyAlignment="1">
      <alignment horizontal="center" vertical="center"/>
    </xf>
    <xf numFmtId="1" fontId="3" fillId="0" borderId="17" xfId="0" applyNumberFormat="1" applyFont="1" applyBorder="1" applyAlignment="1">
      <alignment horizontal="center" vertical="center"/>
    </xf>
    <xf numFmtId="0" fontId="0" fillId="6" borderId="0" xfId="0" applyFont="1" applyFill="1" applyBorder="1" applyAlignment="1">
      <alignment horizontal="center" vertical="center"/>
    </xf>
    <xf numFmtId="0" fontId="1" fillId="6" borderId="0" xfId="0" applyFont="1" applyFill="1" applyBorder="1" applyAlignment="1">
      <alignment horizontal="center" vertical="center"/>
    </xf>
    <xf numFmtId="164" fontId="0" fillId="6" borderId="0" xfId="0" applyNumberFormat="1" applyFill="1" applyBorder="1" applyAlignment="1">
      <alignment horizontal="center" vertical="center"/>
    </xf>
    <xf numFmtId="0" fontId="9" fillId="6" borderId="0" xfId="0" applyFont="1" applyFill="1"/>
    <xf numFmtId="0" fontId="1" fillId="6" borderId="39" xfId="0" applyFont="1" applyFill="1" applyBorder="1" applyAlignment="1">
      <alignment horizontal="center" vertical="center"/>
    </xf>
    <xf numFmtId="164" fontId="1" fillId="3" borderId="49" xfId="0" applyNumberFormat="1" applyFont="1" applyFill="1" applyBorder="1" applyAlignment="1">
      <alignment horizontal="center" vertical="center"/>
    </xf>
    <xf numFmtId="0" fontId="1" fillId="9" borderId="17" xfId="0" applyFont="1" applyFill="1" applyBorder="1" applyAlignment="1">
      <alignment horizontal="center" vertical="center"/>
    </xf>
    <xf numFmtId="164" fontId="0" fillId="3" borderId="28" xfId="0" applyNumberFormat="1" applyFont="1" applyFill="1" applyBorder="1" applyAlignment="1">
      <alignment horizontal="center" vertical="center"/>
    </xf>
    <xf numFmtId="164" fontId="0" fillId="3" borderId="29" xfId="0" applyNumberFormat="1" applyFont="1" applyFill="1" applyBorder="1" applyAlignment="1">
      <alignment horizontal="center" vertical="center"/>
    </xf>
    <xf numFmtId="164" fontId="0" fillId="3" borderId="23" xfId="0" applyNumberFormat="1" applyFont="1" applyFill="1" applyBorder="1" applyAlignment="1">
      <alignment horizontal="center" vertical="center"/>
    </xf>
    <xf numFmtId="164" fontId="0" fillId="3" borderId="49" xfId="0" applyNumberFormat="1" applyFont="1" applyFill="1" applyBorder="1" applyAlignment="1">
      <alignment horizontal="center" vertical="center"/>
    </xf>
    <xf numFmtId="0" fontId="0" fillId="0" borderId="0" xfId="0" applyFill="1"/>
    <xf numFmtId="164" fontId="0" fillId="6" borderId="20" xfId="0" applyNumberFormat="1" applyFill="1" applyBorder="1" applyAlignment="1">
      <alignment horizontal="center" vertical="center"/>
    </xf>
    <xf numFmtId="0" fontId="1" fillId="10" borderId="33" xfId="0" applyFont="1" applyFill="1" applyBorder="1" applyAlignment="1">
      <alignment horizontal="center" vertical="center"/>
    </xf>
    <xf numFmtId="0" fontId="1" fillId="10" borderId="67" xfId="0" applyFont="1" applyFill="1" applyBorder="1" applyAlignment="1">
      <alignment horizontal="center" vertical="center"/>
    </xf>
    <xf numFmtId="0" fontId="1" fillId="10" borderId="38" xfId="0" applyFont="1" applyFill="1" applyBorder="1" applyAlignment="1">
      <alignment horizontal="center" vertical="center"/>
    </xf>
    <xf numFmtId="0" fontId="1" fillId="10" borderId="68" xfId="0" applyFont="1" applyFill="1" applyBorder="1" applyAlignment="1">
      <alignment horizontal="center" vertical="center" wrapText="1"/>
    </xf>
    <xf numFmtId="164" fontId="0" fillId="0" borderId="29" xfId="0" applyNumberFormat="1" applyBorder="1" applyAlignment="1">
      <alignment horizontal="center" vertical="center"/>
    </xf>
    <xf numFmtId="164" fontId="0" fillId="0" borderId="27" xfId="0" applyNumberFormat="1" applyBorder="1" applyAlignment="1">
      <alignment horizontal="center" vertical="center"/>
    </xf>
    <xf numFmtId="0" fontId="10" fillId="11" borderId="49" xfId="0" applyFont="1" applyFill="1" applyBorder="1" applyAlignment="1">
      <alignment horizontal="center" vertical="center"/>
    </xf>
    <xf numFmtId="164" fontId="0" fillId="3" borderId="19" xfId="0" applyNumberFormat="1" applyFont="1" applyFill="1" applyBorder="1" applyAlignment="1">
      <alignment horizontal="center" vertical="center"/>
    </xf>
    <xf numFmtId="164" fontId="0" fillId="3" borderId="17" xfId="0" applyNumberFormat="1" applyFont="1" applyFill="1" applyBorder="1" applyAlignment="1">
      <alignment horizontal="center" vertical="center"/>
    </xf>
    <xf numFmtId="164" fontId="0" fillId="6" borderId="12" xfId="0" applyNumberFormat="1" applyFill="1" applyBorder="1" applyAlignment="1">
      <alignment horizontal="center" vertical="center"/>
    </xf>
    <xf numFmtId="0" fontId="1" fillId="6" borderId="69" xfId="0" applyFont="1" applyFill="1" applyBorder="1" applyAlignment="1">
      <alignment horizontal="center" vertical="center"/>
    </xf>
    <xf numFmtId="164" fontId="0" fillId="0" borderId="24" xfId="0" applyNumberFormat="1" applyFont="1" applyBorder="1" applyAlignment="1">
      <alignment horizontal="center" vertical="center"/>
    </xf>
    <xf numFmtId="0" fontId="10" fillId="11" borderId="38" xfId="0" applyFont="1" applyFill="1" applyBorder="1" applyAlignment="1">
      <alignment horizontal="center" vertical="center"/>
    </xf>
    <xf numFmtId="0" fontId="10" fillId="11" borderId="33" xfId="0" applyFont="1" applyFill="1" applyBorder="1" applyAlignment="1">
      <alignment horizontal="center" vertical="center"/>
    </xf>
    <xf numFmtId="0" fontId="10" fillId="11" borderId="67" xfId="0" applyFont="1" applyFill="1" applyBorder="1" applyAlignment="1">
      <alignment horizontal="center" vertical="center"/>
    </xf>
    <xf numFmtId="0" fontId="10" fillId="11" borderId="23" xfId="0" applyFont="1" applyFill="1" applyBorder="1" applyAlignment="1">
      <alignment horizontal="center" vertical="center"/>
    </xf>
    <xf numFmtId="0" fontId="1" fillId="3" borderId="41" xfId="0" applyFont="1" applyFill="1" applyBorder="1" applyAlignment="1">
      <alignment horizontal="right"/>
    </xf>
    <xf numFmtId="0" fontId="1" fillId="3" borderId="43" xfId="0" applyFont="1" applyFill="1" applyBorder="1" applyAlignment="1">
      <alignment horizontal="right"/>
    </xf>
    <xf numFmtId="0" fontId="1" fillId="3" borderId="50" xfId="0" applyFont="1" applyFill="1" applyBorder="1" applyAlignment="1">
      <alignment horizontal="right"/>
    </xf>
    <xf numFmtId="0" fontId="1" fillId="12" borderId="16" xfId="0" applyFont="1" applyFill="1" applyBorder="1" applyAlignment="1">
      <alignment horizontal="center" vertical="center"/>
    </xf>
    <xf numFmtId="0" fontId="1" fillId="6" borderId="68" xfId="0" applyFont="1" applyFill="1" applyBorder="1" applyAlignment="1">
      <alignment horizontal="center" vertical="center"/>
    </xf>
    <xf numFmtId="1" fontId="0" fillId="3" borderId="28" xfId="0" applyNumberFormat="1" applyFont="1" applyFill="1" applyBorder="1" applyAlignment="1">
      <alignment horizontal="center" vertical="center"/>
    </xf>
    <xf numFmtId="1" fontId="0" fillId="3" borderId="29" xfId="0" applyNumberFormat="1" applyFont="1" applyFill="1" applyBorder="1" applyAlignment="1">
      <alignment horizontal="center" vertical="center"/>
    </xf>
    <xf numFmtId="1" fontId="0" fillId="3" borderId="23" xfId="0" applyNumberFormat="1" applyFont="1" applyFill="1" applyBorder="1" applyAlignment="1">
      <alignment horizontal="center" vertical="center"/>
    </xf>
    <xf numFmtId="1" fontId="0" fillId="3" borderId="49" xfId="0" applyNumberFormat="1" applyFont="1" applyFill="1" applyBorder="1" applyAlignment="1">
      <alignment horizontal="center" vertical="center"/>
    </xf>
    <xf numFmtId="1" fontId="0" fillId="3" borderId="19" xfId="0" applyNumberFormat="1" applyFont="1" applyFill="1" applyBorder="1" applyAlignment="1">
      <alignment horizontal="center" vertical="center"/>
    </xf>
    <xf numFmtId="1" fontId="0" fillId="3" borderId="17" xfId="0" applyNumberFormat="1" applyFont="1" applyFill="1" applyBorder="1" applyAlignment="1">
      <alignment horizontal="center" vertical="center"/>
    </xf>
    <xf numFmtId="0" fontId="1" fillId="9" borderId="23" xfId="0" applyFont="1" applyFill="1" applyBorder="1" applyAlignment="1">
      <alignment horizontal="center" vertical="center"/>
    </xf>
    <xf numFmtId="0" fontId="1" fillId="9" borderId="49" xfId="0" applyFont="1" applyFill="1" applyBorder="1" applyAlignment="1">
      <alignment horizontal="center" vertical="center"/>
    </xf>
    <xf numFmtId="1" fontId="0" fillId="6" borderId="20" xfId="0" applyNumberFormat="1" applyFill="1" applyBorder="1" applyAlignment="1">
      <alignment horizontal="center" vertical="center"/>
    </xf>
    <xf numFmtId="0" fontId="10" fillId="11" borderId="54" xfId="0" applyFont="1" applyFill="1" applyBorder="1" applyAlignment="1">
      <alignment horizontal="center" vertical="center"/>
    </xf>
    <xf numFmtId="0" fontId="10" fillId="11" borderId="15" xfId="0" applyFont="1" applyFill="1" applyBorder="1" applyAlignment="1">
      <alignment horizontal="center" vertical="center"/>
    </xf>
    <xf numFmtId="0" fontId="4" fillId="6" borderId="0" xfId="0" applyFont="1" applyFill="1" applyBorder="1"/>
    <xf numFmtId="0" fontId="4" fillId="6" borderId="0" xfId="0" applyFont="1" applyFill="1" applyBorder="1" applyAlignment="1">
      <alignment wrapText="1"/>
    </xf>
    <xf numFmtId="0" fontId="1" fillId="5" borderId="4" xfId="0" applyFont="1" applyFill="1" applyBorder="1" applyAlignment="1">
      <alignment horizontal="center" vertical="center" wrapText="1"/>
    </xf>
    <xf numFmtId="0" fontId="1" fillId="5" borderId="54" xfId="0" applyFont="1" applyFill="1" applyBorder="1" applyAlignment="1">
      <alignment horizontal="center" vertical="center" wrapText="1"/>
    </xf>
    <xf numFmtId="0" fontId="0" fillId="0" borderId="0" xfId="0" applyAlignment="1">
      <alignment horizontal="left" vertical="center"/>
    </xf>
    <xf numFmtId="0" fontId="12" fillId="6" borderId="0" xfId="0" applyFont="1" applyFill="1" applyBorder="1"/>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13" xfId="0" applyFill="1" applyBorder="1" applyAlignment="1"/>
    <xf numFmtId="0" fontId="0" fillId="6" borderId="14" xfId="0" applyFill="1" applyBorder="1" applyAlignment="1"/>
    <xf numFmtId="0" fontId="0" fillId="0" borderId="43" xfId="0"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0" fillId="0" borderId="11" xfId="0" applyFill="1" applyBorder="1" applyAlignment="1">
      <alignment horizontal="center" vertical="center"/>
    </xf>
    <xf numFmtId="0" fontId="0" fillId="0" borderId="19" xfId="0" applyFill="1" applyBorder="1" applyAlignment="1">
      <alignment horizontal="center" vertical="center"/>
    </xf>
    <xf numFmtId="1" fontId="0" fillId="0" borderId="19" xfId="0" applyNumberFormat="1" applyFill="1" applyBorder="1" applyAlignment="1">
      <alignment horizontal="center" vertical="center"/>
    </xf>
    <xf numFmtId="1" fontId="3" fillId="0" borderId="19" xfId="0" applyNumberFormat="1" applyFont="1" applyFill="1" applyBorder="1" applyAlignment="1">
      <alignment horizontal="center" vertical="center"/>
    </xf>
    <xf numFmtId="0" fontId="0" fillId="0" borderId="15" xfId="0" applyFill="1" applyBorder="1" applyAlignment="1">
      <alignment horizontal="center" vertical="center"/>
    </xf>
    <xf numFmtId="164" fontId="0" fillId="0" borderId="11" xfId="0" applyNumberFormat="1" applyFill="1" applyBorder="1" applyAlignment="1">
      <alignment horizontal="center" vertical="center"/>
    </xf>
    <xf numFmtId="164" fontId="0" fillId="0" borderId="19" xfId="0" applyNumberFormat="1" applyFill="1" applyBorder="1" applyAlignment="1">
      <alignment horizontal="center" vertical="center"/>
    </xf>
    <xf numFmtId="164" fontId="0" fillId="0" borderId="15" xfId="0" applyNumberFormat="1" applyFill="1" applyBorder="1" applyAlignment="1">
      <alignment horizontal="center" vertical="center"/>
    </xf>
    <xf numFmtId="164" fontId="3" fillId="0" borderId="19" xfId="0" applyNumberFormat="1" applyFont="1" applyFill="1" applyBorder="1" applyAlignment="1">
      <alignment horizontal="center" vertical="center"/>
    </xf>
    <xf numFmtId="164" fontId="13" fillId="0" borderId="0" xfId="0" applyNumberFormat="1" applyFont="1" applyFill="1" applyBorder="1" applyAlignment="1">
      <alignment horizontal="center" vertical="center"/>
    </xf>
    <xf numFmtId="0" fontId="1" fillId="0" borderId="65" xfId="0" applyFont="1" applyBorder="1" applyAlignment="1">
      <alignment horizontal="center" vertical="center"/>
    </xf>
    <xf numFmtId="0" fontId="0" fillId="0" borderId="72" xfId="0" applyBorder="1" applyAlignment="1">
      <alignment horizontal="center" vertical="center"/>
    </xf>
    <xf numFmtId="2" fontId="0" fillId="0" borderId="52" xfId="0" applyNumberFormat="1" applyBorder="1" applyAlignment="1">
      <alignment horizontal="center" vertical="center"/>
    </xf>
    <xf numFmtId="2" fontId="0" fillId="0" borderId="15" xfId="0" applyNumberFormat="1" applyBorder="1" applyAlignment="1">
      <alignment horizontal="center" vertical="center"/>
    </xf>
    <xf numFmtId="2" fontId="3" fillId="0" borderId="15" xfId="0" applyNumberFormat="1" applyFont="1" applyBorder="1" applyAlignment="1">
      <alignment horizontal="center" vertical="center"/>
    </xf>
    <xf numFmtId="2" fontId="0" fillId="0" borderId="72" xfId="0" applyNumberFormat="1" applyBorder="1" applyAlignment="1">
      <alignment horizontal="center" vertical="center"/>
    </xf>
    <xf numFmtId="0" fontId="3" fillId="0" borderId="15" xfId="0" applyFont="1" applyBorder="1" applyAlignment="1">
      <alignment horizontal="center" vertical="center"/>
    </xf>
    <xf numFmtId="1" fontId="3" fillId="0" borderId="52" xfId="0" applyNumberFormat="1" applyFont="1" applyBorder="1" applyAlignment="1">
      <alignment horizontal="center" vertical="center"/>
    </xf>
    <xf numFmtId="1" fontId="0" fillId="0" borderId="72" xfId="0" applyNumberFormat="1" applyBorder="1" applyAlignment="1">
      <alignment horizontal="center" vertical="center"/>
    </xf>
    <xf numFmtId="1" fontId="3" fillId="0" borderId="15" xfId="0" applyNumberFormat="1" applyFont="1" applyBorder="1" applyAlignment="1">
      <alignment horizontal="center" vertical="center"/>
    </xf>
    <xf numFmtId="1" fontId="2" fillId="4" borderId="56" xfId="0" applyNumberFormat="1" applyFont="1" applyFill="1" applyBorder="1" applyAlignment="1">
      <alignment horizontal="center" vertical="center"/>
    </xf>
    <xf numFmtId="1" fontId="2" fillId="4" borderId="65" xfId="0" applyNumberFormat="1" applyFont="1" applyFill="1" applyBorder="1" applyAlignment="1">
      <alignment horizontal="center" vertical="center"/>
    </xf>
    <xf numFmtId="0" fontId="1" fillId="2" borderId="7" xfId="0" applyFont="1" applyFill="1" applyBorder="1" applyAlignment="1">
      <alignment horizontal="center" vertical="center" wrapText="1"/>
    </xf>
    <xf numFmtId="0" fontId="1" fillId="2" borderId="69"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0" fillId="0" borderId="0" xfId="0" applyFill="1" applyBorder="1"/>
    <xf numFmtId="0" fontId="1" fillId="2" borderId="37" xfId="0" applyFont="1" applyFill="1" applyBorder="1" applyAlignment="1">
      <alignment horizontal="center" vertical="center" wrapText="1"/>
    </xf>
    <xf numFmtId="0" fontId="1" fillId="2" borderId="70" xfId="0" applyFont="1" applyFill="1" applyBorder="1" applyAlignment="1">
      <alignment horizontal="center" vertical="center" wrapText="1"/>
    </xf>
    <xf numFmtId="0" fontId="0" fillId="0" borderId="15" xfId="0" quotePrefix="1" applyBorder="1" applyAlignment="1">
      <alignment horizontal="center" vertical="center"/>
    </xf>
    <xf numFmtId="0" fontId="1" fillId="0" borderId="64" xfId="0" applyFont="1" applyFill="1" applyBorder="1" applyAlignment="1">
      <alignment horizontal="center" vertical="center"/>
    </xf>
    <xf numFmtId="0" fontId="0" fillId="0" borderId="38" xfId="0" applyFill="1" applyBorder="1" applyAlignment="1">
      <alignment horizontal="center" vertical="center"/>
    </xf>
    <xf numFmtId="0" fontId="0" fillId="0" borderId="33" xfId="0" applyFill="1" applyBorder="1" applyAlignment="1">
      <alignment horizontal="center" vertical="center"/>
    </xf>
    <xf numFmtId="0" fontId="0" fillId="0" borderId="73" xfId="0" applyFill="1" applyBorder="1" applyAlignment="1">
      <alignment horizontal="center" vertical="center"/>
    </xf>
    <xf numFmtId="0" fontId="2" fillId="4" borderId="64" xfId="0" applyFont="1" applyFill="1" applyBorder="1" applyAlignment="1">
      <alignment horizontal="center" vertical="center"/>
    </xf>
    <xf numFmtId="0" fontId="1" fillId="0" borderId="57" xfId="0" applyFont="1" applyFill="1" applyBorder="1" applyAlignment="1">
      <alignment horizontal="center" vertical="center"/>
    </xf>
    <xf numFmtId="0" fontId="0" fillId="0" borderId="32" xfId="0" applyFill="1" applyBorder="1" applyAlignment="1">
      <alignment horizontal="center" vertical="center"/>
    </xf>
    <xf numFmtId="0" fontId="0" fillId="0" borderId="23" xfId="0" applyFill="1" applyBorder="1" applyAlignment="1">
      <alignment horizontal="center" vertical="center"/>
    </xf>
    <xf numFmtId="0" fontId="0" fillId="0" borderId="61" xfId="0" applyFill="1" applyBorder="1" applyAlignment="1">
      <alignment horizontal="center" vertical="center"/>
    </xf>
    <xf numFmtId="2" fontId="0" fillId="0" borderId="32" xfId="0" applyNumberFormat="1" applyFill="1" applyBorder="1" applyAlignment="1">
      <alignment horizontal="center"/>
    </xf>
    <xf numFmtId="2" fontId="0" fillId="0" borderId="23" xfId="0" applyNumberFormat="1" applyFill="1" applyBorder="1" applyAlignment="1">
      <alignment horizontal="center"/>
    </xf>
    <xf numFmtId="2" fontId="0" fillId="0" borderId="61" xfId="0" applyNumberFormat="1" applyFill="1" applyBorder="1" applyAlignment="1">
      <alignment horizontal="center"/>
    </xf>
    <xf numFmtId="1" fontId="1" fillId="0" borderId="57" xfId="0" applyNumberFormat="1" applyFont="1" applyFill="1" applyBorder="1" applyAlignment="1">
      <alignment horizontal="center"/>
    </xf>
    <xf numFmtId="1" fontId="0" fillId="0" borderId="32" xfId="0" applyNumberFormat="1" applyFill="1" applyBorder="1" applyAlignment="1">
      <alignment horizontal="center" vertical="center"/>
    </xf>
    <xf numFmtId="1" fontId="0" fillId="0" borderId="23" xfId="0" applyNumberFormat="1" applyFill="1" applyBorder="1" applyAlignment="1">
      <alignment horizontal="center" vertical="center"/>
    </xf>
    <xf numFmtId="1" fontId="0" fillId="0" borderId="61" xfId="0" applyNumberFormat="1" applyFill="1" applyBorder="1" applyAlignment="1">
      <alignment horizontal="center" vertical="center"/>
    </xf>
    <xf numFmtId="1" fontId="2" fillId="4" borderId="57" xfId="0" applyNumberFormat="1" applyFont="1" applyFill="1" applyBorder="1" applyAlignment="1">
      <alignment horizontal="center" vertical="center"/>
    </xf>
    <xf numFmtId="2" fontId="2" fillId="4" borderId="56" xfId="0" applyNumberFormat="1" applyFont="1" applyFill="1" applyBorder="1" applyAlignment="1">
      <alignment horizontal="center" vertical="center"/>
    </xf>
    <xf numFmtId="2" fontId="2" fillId="4" borderId="65" xfId="0" applyNumberFormat="1" applyFont="1" applyFill="1" applyBorder="1" applyAlignment="1">
      <alignment horizontal="center" vertical="center"/>
    </xf>
    <xf numFmtId="2" fontId="2" fillId="4" borderId="57" xfId="0" applyNumberFormat="1" applyFont="1" applyFill="1" applyBorder="1" applyAlignment="1">
      <alignment horizontal="center" vertical="center"/>
    </xf>
    <xf numFmtId="0" fontId="2" fillId="4" borderId="56" xfId="0" applyFont="1" applyFill="1" applyBorder="1" applyAlignment="1">
      <alignment horizontal="center" vertical="center"/>
    </xf>
    <xf numFmtId="0" fontId="2" fillId="4" borderId="65" xfId="0" applyFont="1" applyFill="1" applyBorder="1" applyAlignment="1">
      <alignment horizontal="center" vertical="center"/>
    </xf>
    <xf numFmtId="0" fontId="2" fillId="4" borderId="57" xfId="0" applyFont="1" applyFill="1" applyBorder="1" applyAlignment="1">
      <alignment horizontal="center" vertical="center"/>
    </xf>
    <xf numFmtId="0" fontId="2" fillId="4" borderId="58" xfId="0" applyFont="1" applyFill="1" applyBorder="1" applyAlignment="1">
      <alignment horizontal="center" vertical="center"/>
    </xf>
    <xf numFmtId="0" fontId="2" fillId="4" borderId="1" xfId="0" applyFont="1" applyFill="1" applyBorder="1" applyAlignment="1">
      <alignment horizontal="left" indent="1"/>
    </xf>
    <xf numFmtId="1" fontId="2" fillId="4" borderId="3" xfId="0" applyNumberFormat="1" applyFont="1" applyFill="1" applyBorder="1" applyAlignment="1">
      <alignment horizontal="center" vertical="center"/>
    </xf>
    <xf numFmtId="1" fontId="2" fillId="4" borderId="5" xfId="0" applyNumberFormat="1" applyFont="1" applyFill="1" applyBorder="1" applyAlignment="1">
      <alignment horizontal="center" vertical="center"/>
    </xf>
    <xf numFmtId="1" fontId="2" fillId="4" borderId="7" xfId="0" applyNumberFormat="1" applyFont="1" applyFill="1" applyBorder="1" applyAlignment="1">
      <alignment horizontal="center" vertical="center"/>
    </xf>
    <xf numFmtId="1" fontId="1" fillId="0" borderId="19" xfId="0" applyNumberFormat="1" applyFont="1" applyFill="1" applyBorder="1" applyAlignment="1">
      <alignment horizontal="center" vertical="center"/>
    </xf>
    <xf numFmtId="0" fontId="1" fillId="0" borderId="19" xfId="0" applyFont="1" applyFill="1" applyBorder="1" applyAlignment="1">
      <alignment horizontal="center" vertical="center"/>
    </xf>
    <xf numFmtId="164" fontId="1" fillId="0" borderId="19" xfId="0" applyNumberFormat="1" applyFont="1" applyFill="1" applyBorder="1" applyAlignment="1">
      <alignment horizontal="center" vertical="center"/>
    </xf>
    <xf numFmtId="0" fontId="0" fillId="0" borderId="28" xfId="0" applyFill="1" applyBorder="1" applyAlignment="1">
      <alignment horizontal="center" vertical="center"/>
    </xf>
    <xf numFmtId="164" fontId="0" fillId="0" borderId="28" xfId="0" applyNumberFormat="1" applyFill="1" applyBorder="1" applyAlignment="1">
      <alignment horizontal="center" vertical="center"/>
    </xf>
    <xf numFmtId="1" fontId="1" fillId="0" borderId="23" xfId="0" applyNumberFormat="1" applyFont="1" applyFill="1" applyBorder="1" applyAlignment="1">
      <alignment horizontal="center" vertical="center"/>
    </xf>
    <xf numFmtId="0" fontId="1" fillId="0" borderId="23" xfId="0" applyFont="1" applyFill="1" applyBorder="1" applyAlignment="1">
      <alignment horizontal="center" vertical="center"/>
    </xf>
    <xf numFmtId="164" fontId="1" fillId="0" borderId="23" xfId="0" applyNumberFormat="1" applyFont="1" applyFill="1" applyBorder="1" applyAlignment="1">
      <alignment horizontal="center" vertical="center"/>
    </xf>
    <xf numFmtId="0" fontId="0" fillId="0" borderId="27" xfId="0" applyFill="1" applyBorder="1" applyAlignment="1">
      <alignment horizontal="center" vertical="center"/>
    </xf>
    <xf numFmtId="0" fontId="0" fillId="0" borderId="45" xfId="0" applyFill="1" applyBorder="1" applyAlignment="1">
      <alignment horizontal="center" vertical="center"/>
    </xf>
    <xf numFmtId="0" fontId="0" fillId="0" borderId="52" xfId="0" applyFill="1" applyBorder="1" applyAlignment="1">
      <alignment horizontal="center" vertical="center"/>
    </xf>
    <xf numFmtId="0" fontId="1" fillId="0" borderId="28" xfId="0" applyFont="1" applyFill="1" applyBorder="1" applyAlignment="1">
      <alignment horizontal="center" vertical="center"/>
    </xf>
    <xf numFmtId="164" fontId="1" fillId="0" borderId="28" xfId="0" applyNumberFormat="1" applyFont="1" applyFill="1" applyBorder="1" applyAlignment="1">
      <alignment horizontal="center" vertical="center"/>
    </xf>
    <xf numFmtId="1" fontId="0" fillId="0" borderId="28" xfId="0" applyNumberFormat="1" applyFill="1" applyBorder="1" applyAlignment="1">
      <alignment horizontal="center" vertical="center"/>
    </xf>
    <xf numFmtId="0" fontId="0" fillId="0" borderId="23" xfId="0" applyFont="1" applyBorder="1" applyAlignment="1">
      <alignment horizontal="center" vertical="center"/>
    </xf>
    <xf numFmtId="1" fontId="0" fillId="0" borderId="23" xfId="0" applyNumberFormat="1" applyFont="1" applyBorder="1" applyAlignment="1">
      <alignment horizontal="center" vertical="center"/>
    </xf>
    <xf numFmtId="0" fontId="3" fillId="0" borderId="23" xfId="0" applyFont="1" applyFill="1" applyBorder="1" applyAlignment="1">
      <alignment horizontal="center" vertical="center"/>
    </xf>
    <xf numFmtId="1" fontId="0" fillId="0" borderId="23" xfId="0" applyNumberFormat="1" applyFont="1" applyFill="1" applyBorder="1" applyAlignment="1">
      <alignment horizontal="center" vertical="center"/>
    </xf>
    <xf numFmtId="0" fontId="0" fillId="0" borderId="23" xfId="0" applyFont="1" applyFill="1" applyBorder="1" applyAlignment="1">
      <alignment horizontal="center" vertical="center"/>
    </xf>
    <xf numFmtId="164" fontId="0" fillId="0" borderId="23" xfId="0" applyNumberFormat="1" applyFont="1" applyFill="1" applyBorder="1" applyAlignment="1">
      <alignment horizontal="center" vertical="center"/>
    </xf>
    <xf numFmtId="1" fontId="1" fillId="0" borderId="28" xfId="0" applyNumberFormat="1" applyFont="1" applyFill="1" applyBorder="1" applyAlignment="1">
      <alignment horizontal="center" vertical="center"/>
    </xf>
    <xf numFmtId="0" fontId="0" fillId="0" borderId="27" xfId="0" applyBorder="1" applyAlignment="1">
      <alignment horizontal="center" vertical="center"/>
    </xf>
    <xf numFmtId="0" fontId="0" fillId="0" borderId="32" xfId="0" applyFont="1" applyBorder="1" applyAlignment="1">
      <alignment horizontal="center" vertical="center"/>
    </xf>
    <xf numFmtId="0" fontId="0" fillId="0" borderId="41" xfId="0" applyFill="1" applyBorder="1" applyAlignment="1">
      <alignment horizontal="center" vertical="center"/>
    </xf>
    <xf numFmtId="0" fontId="0" fillId="0" borderId="43" xfId="0" applyFill="1" applyBorder="1" applyAlignment="1">
      <alignment horizontal="center" vertical="center"/>
    </xf>
    <xf numFmtId="0" fontId="0" fillId="0" borderId="50" xfId="0" applyFill="1" applyBorder="1" applyAlignment="1">
      <alignment horizontal="center" vertical="center"/>
    </xf>
    <xf numFmtId="164" fontId="0" fillId="0" borderId="23" xfId="0" applyNumberFormat="1" applyFill="1" applyBorder="1" applyAlignment="1">
      <alignment horizontal="center" vertical="center"/>
    </xf>
    <xf numFmtId="0" fontId="3" fillId="3" borderId="23" xfId="0" applyFont="1" applyFill="1" applyBorder="1" applyAlignment="1">
      <alignment horizontal="center" vertical="center"/>
    </xf>
    <xf numFmtId="164" fontId="3" fillId="3" borderId="23" xfId="0" applyNumberFormat="1" applyFont="1" applyFill="1" applyBorder="1" applyAlignment="1">
      <alignment horizontal="center" vertical="center"/>
    </xf>
    <xf numFmtId="2" fontId="3" fillId="0" borderId="23" xfId="0" applyNumberFormat="1" applyFont="1" applyFill="1" applyBorder="1" applyAlignment="1">
      <alignment horizontal="center"/>
    </xf>
    <xf numFmtId="1" fontId="3" fillId="0" borderId="23" xfId="0" applyNumberFormat="1" applyFont="1" applyFill="1" applyBorder="1" applyAlignment="1">
      <alignment horizontal="center" vertical="center"/>
    </xf>
    <xf numFmtId="164" fontId="11" fillId="3" borderId="50" xfId="0" applyNumberFormat="1" applyFont="1" applyFill="1" applyBorder="1" applyAlignment="1">
      <alignment horizontal="center" vertical="center"/>
    </xf>
    <xf numFmtId="164" fontId="11" fillId="3" borderId="23" xfId="0" applyNumberFormat="1" applyFont="1" applyFill="1" applyBorder="1" applyAlignment="1">
      <alignment horizontal="center" vertical="center"/>
    </xf>
    <xf numFmtId="0" fontId="1" fillId="6" borderId="40" xfId="0" applyFont="1" applyFill="1" applyBorder="1" applyAlignment="1">
      <alignment horizontal="center" vertical="center"/>
    </xf>
    <xf numFmtId="164" fontId="0" fillId="6" borderId="33" xfId="0" applyNumberFormat="1" applyFill="1" applyBorder="1" applyAlignment="1">
      <alignment horizontal="center" vertical="center"/>
    </xf>
    <xf numFmtId="164" fontId="0" fillId="6" borderId="67" xfId="0" applyNumberFormat="1" applyFill="1" applyBorder="1" applyAlignment="1">
      <alignment horizontal="center" vertical="center"/>
    </xf>
    <xf numFmtId="1" fontId="0" fillId="6" borderId="18" xfId="0" applyNumberFormat="1" applyFill="1" applyBorder="1" applyAlignment="1">
      <alignment horizontal="center" vertical="center"/>
    </xf>
    <xf numFmtId="164" fontId="1" fillId="4" borderId="41" xfId="0" applyNumberFormat="1" applyFont="1" applyFill="1" applyBorder="1" applyAlignment="1">
      <alignment horizontal="center" vertical="center"/>
    </xf>
    <xf numFmtId="164" fontId="1" fillId="4" borderId="28" xfId="0" applyNumberFormat="1" applyFont="1" applyFill="1" applyBorder="1" applyAlignment="1">
      <alignment horizontal="center" vertical="center"/>
    </xf>
    <xf numFmtId="164" fontId="1" fillId="4" borderId="29" xfId="0" applyNumberFormat="1" applyFont="1" applyFill="1" applyBorder="1" applyAlignment="1">
      <alignment horizontal="center" vertical="center"/>
    </xf>
    <xf numFmtId="164" fontId="1" fillId="4" borderId="50" xfId="0" applyNumberFormat="1" applyFont="1" applyFill="1" applyBorder="1" applyAlignment="1">
      <alignment horizontal="center" vertical="center"/>
    </xf>
    <xf numFmtId="164" fontId="1" fillId="4" borderId="23" xfId="0" applyNumberFormat="1" applyFont="1" applyFill="1" applyBorder="1" applyAlignment="1">
      <alignment horizontal="center" vertical="center"/>
    </xf>
    <xf numFmtId="164" fontId="1" fillId="4" borderId="49" xfId="0" applyNumberFormat="1" applyFont="1" applyFill="1" applyBorder="1" applyAlignment="1">
      <alignment horizontal="center" vertical="center"/>
    </xf>
    <xf numFmtId="0" fontId="1" fillId="10" borderId="13" xfId="0" applyFont="1" applyFill="1" applyBorder="1" applyAlignment="1">
      <alignment horizontal="center" vertical="center"/>
    </xf>
    <xf numFmtId="0" fontId="1" fillId="10" borderId="53" xfId="0" applyFont="1" applyFill="1" applyBorder="1" applyAlignment="1">
      <alignment horizontal="center" vertical="center"/>
    </xf>
    <xf numFmtId="0" fontId="1" fillId="10" borderId="20" xfId="0" applyFont="1" applyFill="1" applyBorder="1" applyAlignment="1">
      <alignment horizontal="center" vertical="center"/>
    </xf>
    <xf numFmtId="0" fontId="1" fillId="10" borderId="18" xfId="0" applyFont="1" applyFill="1" applyBorder="1" applyAlignment="1">
      <alignment horizontal="center" vertical="center"/>
    </xf>
    <xf numFmtId="1" fontId="0" fillId="0" borderId="49" xfId="0" applyNumberFormat="1" applyBorder="1" applyAlignment="1">
      <alignment horizontal="center" vertical="center"/>
    </xf>
    <xf numFmtId="1" fontId="1" fillId="4" borderId="41" xfId="0" applyNumberFormat="1" applyFont="1" applyFill="1" applyBorder="1" applyAlignment="1">
      <alignment horizontal="center" vertical="center"/>
    </xf>
    <xf numFmtId="1" fontId="1" fillId="4" borderId="28" xfId="0" applyNumberFormat="1" applyFont="1" applyFill="1" applyBorder="1" applyAlignment="1">
      <alignment horizontal="center" vertical="center"/>
    </xf>
    <xf numFmtId="1" fontId="1" fillId="4" borderId="29" xfId="0" applyNumberFormat="1" applyFont="1" applyFill="1" applyBorder="1" applyAlignment="1">
      <alignment horizontal="center" vertical="center"/>
    </xf>
    <xf numFmtId="1" fontId="1" fillId="4" borderId="50" xfId="0" applyNumberFormat="1" applyFont="1" applyFill="1" applyBorder="1" applyAlignment="1">
      <alignment horizontal="center" vertical="center"/>
    </xf>
    <xf numFmtId="1" fontId="1" fillId="4" borderId="23" xfId="0" applyNumberFormat="1" applyFont="1" applyFill="1" applyBorder="1" applyAlignment="1">
      <alignment horizontal="center" vertical="center"/>
    </xf>
    <xf numFmtId="1" fontId="1" fillId="4" borderId="49" xfId="0" applyNumberFormat="1" applyFont="1" applyFill="1" applyBorder="1" applyAlignment="1">
      <alignment horizontal="center" vertical="center"/>
    </xf>
    <xf numFmtId="0" fontId="10" fillId="11" borderId="16" xfId="0" applyFont="1" applyFill="1" applyBorder="1" applyAlignment="1">
      <alignment horizontal="center" vertical="center"/>
    </xf>
    <xf numFmtId="1" fontId="0" fillId="0" borderId="27" xfId="0" applyNumberFormat="1" applyBorder="1" applyAlignment="1">
      <alignment horizontal="center" vertical="center"/>
    </xf>
    <xf numFmtId="0" fontId="10" fillId="11" borderId="52" xfId="0" applyFont="1" applyFill="1" applyBorder="1" applyAlignment="1">
      <alignment horizontal="center" vertical="center"/>
    </xf>
    <xf numFmtId="0" fontId="1" fillId="3" borderId="25" xfId="0" applyFont="1" applyFill="1" applyBorder="1" applyAlignment="1">
      <alignment horizontal="right" vertical="center"/>
    </xf>
    <xf numFmtId="1" fontId="0" fillId="6" borderId="69" xfId="0" applyNumberFormat="1" applyFill="1" applyBorder="1" applyAlignment="1">
      <alignment horizontal="center" vertical="center"/>
    </xf>
    <xf numFmtId="1" fontId="0" fillId="6" borderId="37" xfId="0" applyNumberFormat="1" applyFill="1" applyBorder="1" applyAlignment="1">
      <alignment horizontal="center" vertical="center"/>
    </xf>
    <xf numFmtId="1" fontId="0" fillId="6" borderId="9" xfId="0" applyNumberFormat="1" applyFill="1" applyBorder="1" applyAlignment="1">
      <alignment horizontal="center" vertical="center"/>
    </xf>
    <xf numFmtId="1" fontId="0" fillId="3" borderId="41" xfId="0" applyNumberFormat="1" applyFont="1" applyFill="1" applyBorder="1" applyAlignment="1">
      <alignment horizontal="center" vertical="center"/>
    </xf>
    <xf numFmtId="1" fontId="0" fillId="3" borderId="43" xfId="0" applyNumberFormat="1" applyFont="1" applyFill="1" applyBorder="1" applyAlignment="1">
      <alignment horizontal="center" vertical="center"/>
    </xf>
    <xf numFmtId="1" fontId="0" fillId="3" borderId="50" xfId="0" applyNumberFormat="1" applyFont="1" applyFill="1" applyBorder="1" applyAlignment="1">
      <alignment horizontal="center" vertical="center"/>
    </xf>
    <xf numFmtId="0" fontId="10" fillId="11" borderId="62" xfId="0" applyFont="1" applyFill="1" applyBorder="1" applyAlignment="1">
      <alignment horizontal="center" vertical="center" wrapText="1"/>
    </xf>
    <xf numFmtId="0" fontId="10" fillId="11" borderId="44" xfId="0" applyFont="1" applyFill="1" applyBorder="1" applyAlignment="1">
      <alignment horizontal="center" vertical="center" wrapText="1"/>
    </xf>
    <xf numFmtId="0" fontId="1" fillId="6" borderId="3" xfId="0" applyFont="1" applyFill="1" applyBorder="1" applyAlignment="1">
      <alignment horizontal="center" vertical="center"/>
    </xf>
    <xf numFmtId="164" fontId="0" fillId="6" borderId="5" xfId="0" applyNumberFormat="1" applyFont="1" applyFill="1" applyBorder="1" applyAlignment="1">
      <alignment horizontal="center" vertical="center"/>
    </xf>
    <xf numFmtId="164" fontId="0" fillId="6" borderId="7" xfId="0" applyNumberFormat="1" applyFont="1" applyFill="1" applyBorder="1" applyAlignment="1">
      <alignment horizontal="center" vertical="center"/>
    </xf>
    <xf numFmtId="0" fontId="11" fillId="6" borderId="3" xfId="0" applyFont="1" applyFill="1" applyBorder="1" applyAlignment="1">
      <alignment horizontal="center" vertical="center"/>
    </xf>
    <xf numFmtId="1" fontId="9" fillId="6" borderId="12" xfId="0" applyNumberFormat="1" applyFont="1" applyFill="1" applyBorder="1" applyAlignment="1">
      <alignment horizontal="center" vertical="center"/>
    </xf>
    <xf numFmtId="1" fontId="9" fillId="6" borderId="70" xfId="0" applyNumberFormat="1" applyFont="1" applyFill="1" applyBorder="1" applyAlignment="1">
      <alignment horizontal="center" vertical="center"/>
    </xf>
    <xf numFmtId="1" fontId="0" fillId="6" borderId="5" xfId="0" applyNumberFormat="1" applyFill="1" applyBorder="1" applyAlignment="1">
      <alignment horizontal="center" vertical="center"/>
    </xf>
    <xf numFmtId="1" fontId="0" fillId="6" borderId="7" xfId="0" applyNumberFormat="1" applyFill="1" applyBorder="1" applyAlignment="1">
      <alignment horizontal="center" vertical="center"/>
    </xf>
    <xf numFmtId="0" fontId="1" fillId="12" borderId="71" xfId="0" applyFont="1" applyFill="1" applyBorder="1" applyAlignment="1">
      <alignment horizontal="center" vertical="center"/>
    </xf>
    <xf numFmtId="0" fontId="1" fillId="12" borderId="37" xfId="0" applyFont="1" applyFill="1" applyBorder="1" applyAlignment="1">
      <alignment horizontal="center" vertical="center"/>
    </xf>
    <xf numFmtId="0" fontId="1" fillId="12" borderId="12" xfId="0" applyFont="1" applyFill="1" applyBorder="1" applyAlignment="1">
      <alignment horizontal="center" vertical="center"/>
    </xf>
    <xf numFmtId="0" fontId="1" fillId="12" borderId="70" xfId="0" applyFont="1" applyFill="1" applyBorder="1" applyAlignment="1">
      <alignment horizontal="center" vertical="center"/>
    </xf>
    <xf numFmtId="164" fontId="3" fillId="0" borderId="10" xfId="0" applyNumberFormat="1" applyFont="1" applyBorder="1" applyAlignment="1">
      <alignment horizontal="center" vertical="center"/>
    </xf>
    <xf numFmtId="164" fontId="2" fillId="4" borderId="5" xfId="0" applyNumberFormat="1" applyFont="1" applyFill="1" applyBorder="1" applyAlignment="1">
      <alignment horizontal="center" vertical="center"/>
    </xf>
    <xf numFmtId="1" fontId="0" fillId="0" borderId="42" xfId="0" applyNumberFormat="1" applyBorder="1" applyAlignment="1">
      <alignment horizontal="center" vertical="center"/>
    </xf>
    <xf numFmtId="1" fontId="0" fillId="0" borderId="14" xfId="0" applyNumberFormat="1" applyBorder="1" applyAlignment="1">
      <alignment horizontal="center" vertical="center"/>
    </xf>
    <xf numFmtId="0" fontId="0" fillId="6" borderId="0" xfId="0" applyFill="1" applyBorder="1" applyAlignment="1">
      <alignment horizontal="left" vertical="center" wrapText="1"/>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4" fillId="6" borderId="0" xfId="0" applyFont="1" applyFill="1" applyBorder="1" applyAlignment="1">
      <alignment horizontal="center" vertical="center" wrapText="1"/>
    </xf>
    <xf numFmtId="0" fontId="0" fillId="6" borderId="0" xfId="0" applyFill="1" applyBorder="1" applyAlignment="1">
      <alignment horizontal="left" vertical="top"/>
    </xf>
    <xf numFmtId="0" fontId="0" fillId="0" borderId="41" xfId="0" applyBorder="1" applyAlignment="1">
      <alignment horizontal="center" vertical="center"/>
    </xf>
    <xf numFmtId="0" fontId="0" fillId="0" borderId="43" xfId="0" applyBorder="1" applyAlignment="1">
      <alignment horizontal="center" vertical="center"/>
    </xf>
    <xf numFmtId="0" fontId="1" fillId="2" borderId="70" xfId="0" applyFont="1" applyFill="1" applyBorder="1" applyAlignment="1">
      <alignment horizontal="center" vertical="center" wrapText="1"/>
    </xf>
    <xf numFmtId="0" fontId="0" fillId="0" borderId="12" xfId="0" applyBorder="1" applyAlignment="1">
      <alignment horizontal="center" vertical="center"/>
    </xf>
    <xf numFmtId="1" fontId="0" fillId="0" borderId="11" xfId="0" applyNumberFormat="1" applyFill="1" applyBorder="1" applyAlignment="1">
      <alignment horizontal="center" vertical="center"/>
    </xf>
    <xf numFmtId="1" fontId="0" fillId="0" borderId="15" xfId="0" applyNumberFormat="1" applyFill="1" applyBorder="1" applyAlignment="1">
      <alignment horizontal="center" vertical="center"/>
    </xf>
    <xf numFmtId="0" fontId="0" fillId="0" borderId="50" xfId="0" applyBorder="1" applyAlignment="1">
      <alignment horizontal="center" vertical="center"/>
    </xf>
    <xf numFmtId="1" fontId="1" fillId="0" borderId="24" xfId="0" applyNumberFormat="1" applyFont="1" applyBorder="1" applyAlignment="1">
      <alignment horizontal="center" vertical="center"/>
    </xf>
    <xf numFmtId="1" fontId="1" fillId="0" borderId="49" xfId="0" applyNumberFormat="1" applyFont="1" applyBorder="1" applyAlignment="1">
      <alignment horizontal="center" vertical="center"/>
    </xf>
    <xf numFmtId="1" fontId="0" fillId="0" borderId="29" xfId="0" applyNumberFormat="1" applyFill="1" applyBorder="1" applyAlignment="1">
      <alignment horizontal="center" vertical="center"/>
    </xf>
    <xf numFmtId="1" fontId="0" fillId="0" borderId="17" xfId="0" applyNumberFormat="1" applyFill="1" applyBorder="1" applyAlignment="1">
      <alignment horizontal="center" vertical="center"/>
    </xf>
    <xf numFmtId="1" fontId="0" fillId="0" borderId="49" xfId="0" applyNumberFormat="1" applyFill="1" applyBorder="1" applyAlignment="1">
      <alignment horizontal="center" vertical="center"/>
    </xf>
    <xf numFmtId="1" fontId="1" fillId="0" borderId="29" xfId="0" applyNumberFormat="1" applyFont="1" applyFill="1" applyBorder="1" applyAlignment="1">
      <alignment horizontal="center" vertical="center"/>
    </xf>
    <xf numFmtId="1" fontId="1" fillId="0" borderId="49" xfId="0" applyNumberFormat="1" applyFont="1" applyFill="1" applyBorder="1" applyAlignment="1">
      <alignment horizontal="center" vertical="center"/>
    </xf>
    <xf numFmtId="1" fontId="0" fillId="0" borderId="44" xfId="0" applyNumberFormat="1" applyBorder="1" applyAlignment="1">
      <alignment horizontal="center" vertical="center"/>
    </xf>
    <xf numFmtId="1" fontId="0" fillId="0" borderId="47" xfId="0" applyNumberFormat="1" applyBorder="1" applyAlignment="1">
      <alignment horizontal="center" vertical="center"/>
    </xf>
    <xf numFmtId="1" fontId="1" fillId="0" borderId="9" xfId="0" applyNumberFormat="1" applyFont="1" applyBorder="1" applyAlignment="1">
      <alignment horizontal="center" vertical="center"/>
    </xf>
    <xf numFmtId="1" fontId="1" fillId="0" borderId="31" xfId="0" applyNumberFormat="1" applyFont="1" applyBorder="1" applyAlignment="1">
      <alignment horizontal="center" vertical="center"/>
    </xf>
    <xf numFmtId="1" fontId="1" fillId="0" borderId="22" xfId="0" applyNumberFormat="1" applyFont="1" applyBorder="1" applyAlignment="1">
      <alignment horizontal="center" vertical="center"/>
    </xf>
    <xf numFmtId="1" fontId="1" fillId="0" borderId="29" xfId="0" applyNumberFormat="1" applyFont="1" applyBorder="1" applyAlignment="1">
      <alignment horizontal="center" vertical="center"/>
    </xf>
    <xf numFmtId="0" fontId="1" fillId="2" borderId="37" xfId="0" applyFont="1" applyFill="1" applyBorder="1" applyAlignment="1">
      <alignment horizontal="center" vertical="center"/>
    </xf>
    <xf numFmtId="0" fontId="1" fillId="2" borderId="12" xfId="0" applyFont="1" applyFill="1" applyBorder="1" applyAlignment="1">
      <alignment horizontal="center" vertical="center"/>
    </xf>
    <xf numFmtId="0" fontId="2" fillId="2" borderId="12" xfId="0" applyFont="1" applyFill="1" applyBorder="1" applyAlignment="1">
      <alignment horizontal="center" vertical="center"/>
    </xf>
    <xf numFmtId="0" fontId="2" fillId="3" borderId="11" xfId="0" applyFont="1" applyFill="1" applyBorder="1" applyAlignment="1">
      <alignment horizontal="center" vertical="center"/>
    </xf>
    <xf numFmtId="164" fontId="2" fillId="3" borderId="11" xfId="0" applyNumberFormat="1" applyFont="1" applyFill="1" applyBorder="1" applyAlignment="1">
      <alignment horizontal="center" vertic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50" xfId="0" applyBorder="1" applyAlignment="1">
      <alignment horizontal="center" vertical="center"/>
    </xf>
    <xf numFmtId="0" fontId="1" fillId="7" borderId="3" xfId="0" applyFont="1" applyFill="1" applyBorder="1" applyAlignment="1">
      <alignment horizontal="center" vertical="center"/>
    </xf>
    <xf numFmtId="0" fontId="1" fillId="7" borderId="5" xfId="0" applyFont="1" applyFill="1" applyBorder="1" applyAlignment="1">
      <alignment horizontal="center" vertical="center"/>
    </xf>
    <xf numFmtId="0" fontId="1" fillId="7" borderId="5"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37" xfId="0" applyFont="1" applyFill="1" applyBorder="1" applyAlignment="1">
      <alignment horizontal="center" vertical="center"/>
    </xf>
    <xf numFmtId="0" fontId="1" fillId="7" borderId="12" xfId="0" applyFont="1" applyFill="1" applyBorder="1" applyAlignment="1">
      <alignment horizontal="center" vertical="center"/>
    </xf>
    <xf numFmtId="0" fontId="2" fillId="7" borderId="12" xfId="0" applyFont="1" applyFill="1" applyBorder="1" applyAlignment="1">
      <alignment horizontal="center" vertical="center"/>
    </xf>
    <xf numFmtId="0" fontId="1" fillId="7" borderId="12" xfId="0" applyFont="1" applyFill="1" applyBorder="1" applyAlignment="1">
      <alignment horizontal="center" vertical="center" wrapText="1"/>
    </xf>
    <xf numFmtId="0" fontId="1" fillId="7" borderId="70" xfId="0" applyFont="1" applyFill="1" applyBorder="1" applyAlignment="1">
      <alignment horizontal="center" vertical="center" wrapText="1"/>
    </xf>
    <xf numFmtId="1" fontId="1" fillId="0" borderId="17" xfId="0" applyNumberFormat="1" applyFont="1" applyBorder="1" applyAlignment="1">
      <alignment horizontal="center" vertical="center"/>
    </xf>
    <xf numFmtId="1" fontId="0" fillId="0" borderId="49" xfId="0" applyNumberFormat="1" applyFont="1" applyBorder="1" applyAlignment="1">
      <alignment horizontal="center" vertical="center"/>
    </xf>
    <xf numFmtId="1" fontId="0" fillId="0" borderId="0" xfId="0" applyNumberFormat="1"/>
    <xf numFmtId="1" fontId="1" fillId="0" borderId="42" xfId="0" applyNumberFormat="1" applyFont="1" applyBorder="1" applyAlignment="1">
      <alignment horizontal="center" vertical="center"/>
    </xf>
    <xf numFmtId="0" fontId="1" fillId="7" borderId="4" xfId="0" applyFont="1" applyFill="1" applyBorder="1" applyAlignment="1">
      <alignment horizontal="center" vertical="center"/>
    </xf>
    <xf numFmtId="1" fontId="1" fillId="0" borderId="17" xfId="0" applyNumberFormat="1" applyFont="1" applyFill="1" applyBorder="1" applyAlignment="1">
      <alignment horizontal="center" vertical="center"/>
    </xf>
    <xf numFmtId="1" fontId="0" fillId="0" borderId="16" xfId="0" applyNumberFormat="1" applyFill="1" applyBorder="1" applyAlignment="1">
      <alignment horizontal="center" vertical="center"/>
    </xf>
    <xf numFmtId="0" fontId="10" fillId="11" borderId="61" xfId="0" applyFont="1" applyFill="1" applyBorder="1" applyAlignment="1">
      <alignment horizontal="center" vertical="center"/>
    </xf>
    <xf numFmtId="0" fontId="10" fillId="11" borderId="60" xfId="0" applyFont="1" applyFill="1" applyBorder="1" applyAlignment="1">
      <alignment horizontal="center" vertical="center"/>
    </xf>
    <xf numFmtId="0" fontId="1" fillId="9" borderId="16" xfId="0" applyFont="1" applyFill="1" applyBorder="1" applyAlignment="1">
      <alignment horizontal="center" vertical="center"/>
    </xf>
    <xf numFmtId="0" fontId="1" fillId="0" borderId="39" xfId="0" applyFont="1" applyBorder="1" applyAlignment="1">
      <alignment horizontal="center" vertical="center"/>
    </xf>
    <xf numFmtId="0" fontId="1" fillId="9" borderId="3" xfId="0" applyFont="1" applyFill="1" applyBorder="1"/>
    <xf numFmtId="164" fontId="0" fillId="0" borderId="41" xfId="0" applyNumberFormat="1" applyBorder="1" applyAlignment="1">
      <alignment horizontal="center" vertical="center"/>
    </xf>
    <xf numFmtId="164" fontId="0" fillId="0" borderId="43" xfId="0" applyNumberFormat="1" applyBorder="1" applyAlignment="1">
      <alignment horizontal="center" vertical="center"/>
    </xf>
    <xf numFmtId="164" fontId="0" fillId="0" borderId="50" xfId="0" applyNumberFormat="1" applyBorder="1" applyAlignment="1">
      <alignment horizontal="center" vertical="center"/>
    </xf>
    <xf numFmtId="0" fontId="1" fillId="9" borderId="59" xfId="0" applyFont="1" applyFill="1" applyBorder="1" applyAlignment="1">
      <alignment horizontal="center" vertical="center"/>
    </xf>
    <xf numFmtId="0" fontId="1" fillId="9" borderId="60" xfId="0" applyFont="1" applyFill="1" applyBorder="1" applyAlignment="1">
      <alignment horizontal="center" vertical="center"/>
    </xf>
    <xf numFmtId="0" fontId="1" fillId="9" borderId="72" xfId="0" applyFont="1" applyFill="1" applyBorder="1" applyAlignment="1">
      <alignment horizontal="center" vertical="center"/>
    </xf>
    <xf numFmtId="1" fontId="1" fillId="9" borderId="52" xfId="0" applyNumberFormat="1" applyFont="1" applyFill="1" applyBorder="1" applyAlignment="1">
      <alignment horizontal="center" vertical="center"/>
    </xf>
    <xf numFmtId="1" fontId="1" fillId="9" borderId="15" xfId="0" applyNumberFormat="1" applyFont="1" applyFill="1" applyBorder="1" applyAlignment="1">
      <alignment horizontal="center" vertical="center"/>
    </xf>
    <xf numFmtId="1" fontId="1" fillId="9" borderId="16" xfId="0" applyNumberFormat="1" applyFont="1" applyFill="1" applyBorder="1" applyAlignment="1">
      <alignment horizontal="center" vertical="center"/>
    </xf>
    <xf numFmtId="0" fontId="1" fillId="9" borderId="52" xfId="0" applyFont="1" applyFill="1" applyBorder="1" applyAlignment="1">
      <alignment horizontal="center" vertical="center"/>
    </xf>
    <xf numFmtId="0" fontId="1" fillId="9" borderId="15" xfId="0" applyFont="1" applyFill="1" applyBorder="1" applyAlignment="1">
      <alignment horizontal="center" vertical="center"/>
    </xf>
    <xf numFmtId="1" fontId="0" fillId="0" borderId="29" xfId="0" applyNumberFormat="1" applyBorder="1" applyAlignment="1">
      <alignment horizontal="center"/>
    </xf>
    <xf numFmtId="1" fontId="0" fillId="0" borderId="17" xfId="0" applyNumberFormat="1" applyBorder="1" applyAlignment="1">
      <alignment horizontal="center"/>
    </xf>
    <xf numFmtId="1" fontId="0" fillId="0" borderId="49" xfId="0" applyNumberFormat="1" applyBorder="1" applyAlignment="1">
      <alignment horizontal="center"/>
    </xf>
    <xf numFmtId="0" fontId="1" fillId="2" borderId="7" xfId="0" applyFont="1" applyFill="1" applyBorder="1" applyAlignment="1">
      <alignment horizontal="center" vertical="center" wrapText="1"/>
    </xf>
    <xf numFmtId="164" fontId="1" fillId="4" borderId="43" xfId="0" applyNumberFormat="1" applyFont="1" applyFill="1" applyBorder="1" applyAlignment="1">
      <alignment horizontal="center" vertical="center"/>
    </xf>
    <xf numFmtId="164" fontId="1" fillId="4" borderId="19" xfId="0" applyNumberFormat="1" applyFont="1" applyFill="1" applyBorder="1" applyAlignment="1">
      <alignment horizontal="center" vertical="center"/>
    </xf>
    <xf numFmtId="164" fontId="1" fillId="4" borderId="61" xfId="0" applyNumberFormat="1" applyFont="1" applyFill="1" applyBorder="1" applyAlignment="1">
      <alignment horizontal="center" vertical="center"/>
    </xf>
    <xf numFmtId="0" fontId="1" fillId="10" borderId="13" xfId="0" applyFont="1" applyFill="1" applyBorder="1" applyAlignment="1">
      <alignment horizontal="center" vertical="center" wrapText="1"/>
    </xf>
    <xf numFmtId="164" fontId="1" fillId="4" borderId="51"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59" xfId="0" applyNumberFormat="1" applyFont="1" applyFill="1" applyBorder="1" applyAlignment="1">
      <alignment horizontal="center" vertical="center"/>
    </xf>
    <xf numFmtId="164" fontId="0" fillId="0" borderId="3" xfId="0" applyNumberFormat="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0" fillId="0" borderId="7" xfId="0" applyNumberFormat="1" applyBorder="1" applyAlignment="1">
      <alignment horizontal="center" vertical="center"/>
    </xf>
    <xf numFmtId="164" fontId="0" fillId="4" borderId="29" xfId="0" applyNumberFormat="1" applyFill="1" applyBorder="1" applyAlignment="1">
      <alignment horizontal="center" vertical="center"/>
    </xf>
    <xf numFmtId="164" fontId="1" fillId="4" borderId="67" xfId="0" applyNumberFormat="1" applyFont="1" applyFill="1" applyBorder="1" applyAlignment="1">
      <alignment horizontal="center" vertical="center"/>
    </xf>
    <xf numFmtId="0" fontId="1" fillId="4" borderId="41" xfId="0" applyFont="1" applyFill="1" applyBorder="1" applyAlignment="1">
      <alignment horizontal="center" vertical="center"/>
    </xf>
    <xf numFmtId="164" fontId="0" fillId="4" borderId="28" xfId="0" applyNumberFormat="1" applyFill="1" applyBorder="1" applyAlignment="1">
      <alignment horizontal="center" vertical="center"/>
    </xf>
    <xf numFmtId="0" fontId="1" fillId="4" borderId="50" xfId="0" applyFont="1" applyFill="1" applyBorder="1" applyAlignment="1">
      <alignment horizontal="center" vertical="center"/>
    </xf>
    <xf numFmtId="164" fontId="0" fillId="4" borderId="23" xfId="0" applyNumberFormat="1" applyFill="1" applyBorder="1" applyAlignment="1">
      <alignment horizontal="center" vertical="center"/>
    </xf>
    <xf numFmtId="164" fontId="0" fillId="4" borderId="49" xfId="0" applyNumberFormat="1" applyFill="1" applyBorder="1" applyAlignment="1">
      <alignment horizontal="center" vertical="center"/>
    </xf>
    <xf numFmtId="164" fontId="1" fillId="4" borderId="27" xfId="0" applyNumberFormat="1" applyFont="1" applyFill="1" applyBorder="1" applyAlignment="1">
      <alignment horizontal="center" vertical="center"/>
    </xf>
    <xf numFmtId="164" fontId="1" fillId="4" borderId="32" xfId="0" applyNumberFormat="1" applyFont="1" applyFill="1" applyBorder="1" applyAlignment="1">
      <alignment horizontal="center" vertical="center"/>
    </xf>
    <xf numFmtId="164" fontId="0" fillId="4" borderId="28" xfId="0" applyNumberFormat="1" applyFont="1" applyFill="1" applyBorder="1" applyAlignment="1">
      <alignment horizontal="center" vertical="center"/>
    </xf>
    <xf numFmtId="164" fontId="0" fillId="4" borderId="29" xfId="0" applyNumberFormat="1" applyFont="1" applyFill="1" applyBorder="1" applyAlignment="1">
      <alignment horizontal="center" vertical="center"/>
    </xf>
    <xf numFmtId="164" fontId="0" fillId="4" borderId="23" xfId="0" applyNumberFormat="1" applyFont="1" applyFill="1" applyBorder="1" applyAlignment="1">
      <alignment horizontal="center" vertical="center"/>
    </xf>
    <xf numFmtId="164" fontId="0" fillId="4" borderId="49" xfId="0" applyNumberFormat="1" applyFont="1" applyFill="1" applyBorder="1" applyAlignment="1">
      <alignment horizontal="center" vertical="center"/>
    </xf>
    <xf numFmtId="1" fontId="1" fillId="4" borderId="49" xfId="0" applyNumberFormat="1" applyFont="1" applyFill="1" applyBorder="1" applyAlignment="1">
      <alignment horizontal="center"/>
    </xf>
    <xf numFmtId="0" fontId="1" fillId="4" borderId="41" xfId="0" applyFont="1" applyFill="1" applyBorder="1" applyAlignment="1">
      <alignment horizontal="right" vertical="center"/>
    </xf>
    <xf numFmtId="1" fontId="0" fillId="4" borderId="28" xfId="0" applyNumberFormat="1" applyFont="1" applyFill="1" applyBorder="1" applyAlignment="1">
      <alignment horizontal="center" vertical="center"/>
    </xf>
    <xf numFmtId="1" fontId="0" fillId="4" borderId="29" xfId="0" applyNumberFormat="1" applyFont="1" applyFill="1" applyBorder="1" applyAlignment="1">
      <alignment horizontal="center" vertical="center"/>
    </xf>
    <xf numFmtId="0" fontId="1" fillId="4" borderId="50" xfId="0" applyFont="1" applyFill="1" applyBorder="1" applyAlignment="1">
      <alignment horizontal="right" vertical="center"/>
    </xf>
    <xf numFmtId="1" fontId="0" fillId="4" borderId="23" xfId="0" applyNumberFormat="1" applyFont="1" applyFill="1" applyBorder="1" applyAlignment="1">
      <alignment horizontal="center" vertical="center"/>
    </xf>
    <xf numFmtId="1" fontId="0" fillId="4" borderId="49" xfId="0" applyNumberFormat="1" applyFont="1" applyFill="1" applyBorder="1" applyAlignment="1">
      <alignment horizontal="center" vertical="center"/>
    </xf>
    <xf numFmtId="1" fontId="1" fillId="4" borderId="61" xfId="0" applyNumberFormat="1" applyFont="1" applyFill="1" applyBorder="1" applyAlignment="1">
      <alignment horizontal="center" vertical="center"/>
    </xf>
    <xf numFmtId="1" fontId="1" fillId="4" borderId="59" xfId="0" applyNumberFormat="1" applyFont="1" applyFill="1" applyBorder="1" applyAlignment="1">
      <alignment horizontal="center" vertical="center"/>
    </xf>
    <xf numFmtId="1" fontId="1" fillId="4" borderId="24" xfId="0" applyNumberFormat="1" applyFont="1" applyFill="1" applyBorder="1" applyAlignment="1">
      <alignment horizontal="center" vertical="center"/>
    </xf>
    <xf numFmtId="1" fontId="1" fillId="4" borderId="67" xfId="0" applyNumberFormat="1" applyFont="1" applyFill="1" applyBorder="1" applyAlignment="1">
      <alignment horizontal="center" vertical="center"/>
    </xf>
    <xf numFmtId="1" fontId="1" fillId="4" borderId="51" xfId="0" applyNumberFormat="1" applyFont="1" applyFill="1" applyBorder="1" applyAlignment="1">
      <alignment horizontal="center" vertical="center"/>
    </xf>
    <xf numFmtId="1" fontId="1" fillId="4" borderId="11" xfId="0" applyNumberFormat="1" applyFont="1" applyFill="1" applyBorder="1" applyAlignment="1">
      <alignment horizontal="center" vertical="center"/>
    </xf>
    <xf numFmtId="1" fontId="0" fillId="0" borderId="3" xfId="0" applyNumberFormat="1" applyBorder="1" applyAlignment="1">
      <alignment horizontal="center" vertical="center"/>
    </xf>
    <xf numFmtId="1" fontId="0" fillId="0" borderId="5" xfId="0" applyNumberFormat="1" applyBorder="1" applyAlignment="1">
      <alignment horizontal="center" vertical="center"/>
    </xf>
    <xf numFmtId="1" fontId="0" fillId="0" borderId="6" xfId="0" applyNumberFormat="1" applyBorder="1" applyAlignment="1">
      <alignment horizontal="center" vertical="center"/>
    </xf>
    <xf numFmtId="1" fontId="0" fillId="0" borderId="7" xfId="0" applyNumberFormat="1" applyBorder="1" applyAlignment="1">
      <alignment horizontal="center" vertical="top"/>
    </xf>
    <xf numFmtId="0" fontId="1" fillId="10" borderId="25" xfId="0" applyFont="1" applyFill="1" applyBorder="1" applyAlignment="1">
      <alignment horizontal="right" vertical="center"/>
    </xf>
    <xf numFmtId="0" fontId="1" fillId="10" borderId="30" xfId="0" applyFont="1" applyFill="1" applyBorder="1" applyAlignment="1">
      <alignment horizontal="right" vertical="center"/>
    </xf>
    <xf numFmtId="0" fontId="10" fillId="11" borderId="74" xfId="0" applyFont="1" applyFill="1" applyBorder="1" applyAlignment="1">
      <alignment horizontal="center" vertical="center"/>
    </xf>
    <xf numFmtId="164" fontId="0" fillId="4" borderId="19" xfId="0" applyNumberFormat="1" applyFill="1" applyBorder="1" applyAlignment="1">
      <alignment horizontal="center" vertical="center"/>
    </xf>
    <xf numFmtId="164" fontId="0" fillId="4" borderId="17" xfId="0" applyNumberFormat="1" applyFill="1" applyBorder="1" applyAlignment="1">
      <alignment horizontal="center" vertical="center"/>
    </xf>
    <xf numFmtId="0" fontId="10" fillId="11" borderId="26" xfId="0" applyFont="1" applyFill="1" applyBorder="1" applyAlignment="1">
      <alignment horizontal="center" vertical="center"/>
    </xf>
    <xf numFmtId="0" fontId="10" fillId="11" borderId="47" xfId="0" applyFont="1" applyFill="1" applyBorder="1" applyAlignment="1">
      <alignment horizontal="center" vertical="center"/>
    </xf>
    <xf numFmtId="0" fontId="10" fillId="11" borderId="75" xfId="0" applyFont="1" applyFill="1" applyBorder="1" applyAlignment="1">
      <alignment horizontal="center" vertical="center"/>
    </xf>
    <xf numFmtId="0" fontId="10" fillId="11" borderId="31" xfId="0" applyFont="1" applyFill="1" applyBorder="1" applyAlignment="1">
      <alignment horizontal="center" vertical="center"/>
    </xf>
    <xf numFmtId="0" fontId="10" fillId="11" borderId="39" xfId="0" applyFont="1" applyFill="1" applyBorder="1" applyAlignment="1">
      <alignment horizontal="center" vertical="center"/>
    </xf>
    <xf numFmtId="0" fontId="10" fillId="11" borderId="20" xfId="0" applyFont="1" applyFill="1" applyBorder="1" applyAlignment="1">
      <alignment horizontal="center" vertical="center"/>
    </xf>
    <xf numFmtId="0" fontId="10" fillId="11" borderId="18" xfId="0" applyFont="1" applyFill="1" applyBorder="1" applyAlignment="1">
      <alignment horizontal="center" vertical="center"/>
    </xf>
    <xf numFmtId="164" fontId="0" fillId="4" borderId="24" xfId="0" applyNumberFormat="1" applyFill="1" applyBorder="1" applyAlignment="1">
      <alignment horizontal="center" vertical="center"/>
    </xf>
    <xf numFmtId="164" fontId="0" fillId="0" borderId="43" xfId="0" applyNumberFormat="1" applyFill="1" applyBorder="1" applyAlignment="1">
      <alignment horizontal="center" vertical="center"/>
    </xf>
    <xf numFmtId="164" fontId="0" fillId="0" borderId="50" xfId="0" applyNumberFormat="1" applyFill="1" applyBorder="1" applyAlignment="1">
      <alignment horizontal="center" vertical="center"/>
    </xf>
    <xf numFmtId="1" fontId="1" fillId="4" borderId="43" xfId="0" applyNumberFormat="1" applyFont="1" applyFill="1" applyBorder="1" applyAlignment="1">
      <alignment horizontal="center" vertical="center"/>
    </xf>
    <xf numFmtId="1" fontId="1" fillId="4" borderId="19" xfId="0" applyNumberFormat="1" applyFont="1" applyFill="1" applyBorder="1" applyAlignment="1">
      <alignment horizontal="center" vertical="center"/>
    </xf>
    <xf numFmtId="1" fontId="1" fillId="4" borderId="17" xfId="0" applyNumberFormat="1" applyFont="1" applyFill="1" applyBorder="1" applyAlignment="1">
      <alignment horizontal="center" vertical="center"/>
    </xf>
    <xf numFmtId="164" fontId="1" fillId="4" borderId="24" xfId="0" applyNumberFormat="1" applyFont="1" applyFill="1" applyBorder="1" applyAlignment="1">
      <alignment horizontal="center" vertical="center"/>
    </xf>
    <xf numFmtId="164" fontId="1" fillId="4" borderId="17" xfId="0" applyNumberFormat="1" applyFont="1" applyFill="1" applyBorder="1" applyAlignment="1">
      <alignment horizontal="center" vertical="center"/>
    </xf>
    <xf numFmtId="0" fontId="10" fillId="11" borderId="26" xfId="0" applyFont="1" applyFill="1" applyBorder="1" applyAlignment="1">
      <alignment horizontal="center" vertical="center" wrapText="1"/>
    </xf>
    <xf numFmtId="0" fontId="10" fillId="11" borderId="47" xfId="0" applyFont="1" applyFill="1" applyBorder="1" applyAlignment="1">
      <alignment horizontal="center" vertical="center" wrapText="1"/>
    </xf>
    <xf numFmtId="0" fontId="10" fillId="11" borderId="75" xfId="0" applyFont="1" applyFill="1" applyBorder="1" applyAlignment="1">
      <alignment horizontal="center" vertical="center" wrapText="1"/>
    </xf>
    <xf numFmtId="0" fontId="10" fillId="11" borderId="31" xfId="0" applyFont="1" applyFill="1" applyBorder="1" applyAlignment="1">
      <alignment horizontal="center" vertical="center" wrapText="1"/>
    </xf>
    <xf numFmtId="1" fontId="0" fillId="0" borderId="50" xfId="0" applyNumberFormat="1" applyBorder="1" applyAlignment="1">
      <alignment horizontal="center" vertical="center"/>
    </xf>
    <xf numFmtId="0" fontId="1" fillId="0" borderId="3" xfId="0" applyFont="1" applyBorder="1" applyAlignment="1">
      <alignment horizontal="center" vertical="center"/>
    </xf>
    <xf numFmtId="0" fontId="1" fillId="4" borderId="51" xfId="0" applyFont="1" applyFill="1" applyBorder="1" applyAlignment="1">
      <alignment horizontal="right" vertical="center"/>
    </xf>
    <xf numFmtId="0" fontId="1" fillId="4" borderId="43" xfId="0" applyFont="1" applyFill="1" applyBorder="1" applyAlignment="1">
      <alignment horizontal="right" vertical="center"/>
    </xf>
    <xf numFmtId="0" fontId="1" fillId="4" borderId="25" xfId="0" applyFont="1" applyFill="1" applyBorder="1" applyAlignment="1">
      <alignment horizontal="right" vertical="center"/>
    </xf>
    <xf numFmtId="164" fontId="0" fillId="4" borderId="41" xfId="0" applyNumberFormat="1" applyFont="1" applyFill="1" applyBorder="1" applyAlignment="1">
      <alignment horizontal="center" vertical="center"/>
    </xf>
    <xf numFmtId="0" fontId="1" fillId="4" borderId="48" xfId="0" applyFont="1" applyFill="1" applyBorder="1" applyAlignment="1">
      <alignment horizontal="right" vertical="center"/>
    </xf>
    <xf numFmtId="164" fontId="0" fillId="4" borderId="43" xfId="0" applyNumberFormat="1" applyFont="1" applyFill="1" applyBorder="1" applyAlignment="1">
      <alignment horizontal="center" vertical="center"/>
    </xf>
    <xf numFmtId="164" fontId="0" fillId="4" borderId="19" xfId="0" applyNumberFormat="1" applyFont="1" applyFill="1" applyBorder="1" applyAlignment="1">
      <alignment horizontal="center" vertical="center"/>
    </xf>
    <xf numFmtId="164" fontId="0" fillId="4" borderId="17" xfId="0" applyNumberFormat="1" applyFont="1" applyFill="1" applyBorder="1" applyAlignment="1">
      <alignment horizontal="center" vertical="center"/>
    </xf>
    <xf numFmtId="0" fontId="1" fillId="4" borderId="30" xfId="0" applyFont="1" applyFill="1" applyBorder="1" applyAlignment="1">
      <alignment horizontal="right" vertical="center"/>
    </xf>
    <xf numFmtId="164" fontId="0" fillId="4" borderId="50" xfId="0" applyNumberFormat="1" applyFont="1" applyFill="1" applyBorder="1" applyAlignment="1">
      <alignment horizontal="center" vertical="center"/>
    </xf>
    <xf numFmtId="1" fontId="0" fillId="4" borderId="41" xfId="0" applyNumberFormat="1" applyFont="1" applyFill="1" applyBorder="1" applyAlignment="1">
      <alignment horizontal="center" vertical="center"/>
    </xf>
    <xf numFmtId="1" fontId="0" fillId="4" borderId="43" xfId="0" applyNumberFormat="1" applyFont="1" applyFill="1" applyBorder="1" applyAlignment="1">
      <alignment horizontal="center" vertical="center"/>
    </xf>
    <xf numFmtId="1" fontId="0" fillId="4" borderId="19" xfId="0" applyNumberFormat="1" applyFont="1" applyFill="1" applyBorder="1" applyAlignment="1">
      <alignment horizontal="center" vertical="center"/>
    </xf>
    <xf numFmtId="1" fontId="0" fillId="4" borderId="17" xfId="0" applyNumberFormat="1" applyFont="1" applyFill="1" applyBorder="1" applyAlignment="1">
      <alignment horizontal="center" vertical="center"/>
    </xf>
    <xf numFmtId="1" fontId="0" fillId="4" borderId="50" xfId="0" applyNumberFormat="1" applyFont="1" applyFill="1" applyBorder="1" applyAlignment="1">
      <alignment horizontal="center" vertical="center"/>
    </xf>
    <xf numFmtId="0" fontId="10" fillId="11" borderId="59" xfId="0" applyFont="1" applyFill="1" applyBorder="1" applyAlignment="1">
      <alignment horizontal="center" vertical="center"/>
    </xf>
    <xf numFmtId="0" fontId="10" fillId="11" borderId="72" xfId="0" applyFont="1" applyFill="1" applyBorder="1" applyAlignment="1">
      <alignment horizontal="center" vertical="center"/>
    </xf>
    <xf numFmtId="164" fontId="0" fillId="4" borderId="11" xfId="0" applyNumberFormat="1" applyFill="1" applyBorder="1" applyAlignment="1">
      <alignment horizontal="center" vertical="center"/>
    </xf>
    <xf numFmtId="0" fontId="10" fillId="11" borderId="17" xfId="0" applyFont="1" applyFill="1" applyBorder="1" applyAlignment="1">
      <alignment horizontal="center" vertical="center"/>
    </xf>
    <xf numFmtId="1" fontId="0" fillId="4" borderId="11" xfId="0" applyNumberFormat="1" applyFont="1" applyFill="1" applyBorder="1" applyAlignment="1">
      <alignment horizontal="center" vertical="center"/>
    </xf>
    <xf numFmtId="1" fontId="0" fillId="4" borderId="24" xfId="0" applyNumberFormat="1" applyFont="1" applyFill="1" applyBorder="1" applyAlignment="1">
      <alignment horizontal="center" vertical="center"/>
    </xf>
    <xf numFmtId="1" fontId="1" fillId="4" borderId="33" xfId="0" applyNumberFormat="1" applyFont="1" applyFill="1" applyBorder="1" applyAlignment="1">
      <alignment horizontal="center" vertical="center"/>
    </xf>
    <xf numFmtId="0" fontId="1" fillId="2" borderId="5" xfId="0" applyFont="1" applyFill="1" applyBorder="1" applyAlignment="1">
      <alignment horizontal="center" vertical="center"/>
    </xf>
    <xf numFmtId="0" fontId="2" fillId="2" borderId="5" xfId="0" applyFont="1" applyFill="1" applyBorder="1" applyAlignment="1">
      <alignment horizontal="center" vertical="center"/>
    </xf>
    <xf numFmtId="0" fontId="1" fillId="12" borderId="59" xfId="0" applyFont="1" applyFill="1" applyBorder="1" applyAlignment="1">
      <alignment horizontal="center" vertical="center"/>
    </xf>
    <xf numFmtId="0" fontId="1" fillId="12" borderId="60" xfId="0" applyFont="1" applyFill="1" applyBorder="1" applyAlignment="1">
      <alignment horizontal="center" vertical="center"/>
    </xf>
    <xf numFmtId="0" fontId="1" fillId="12" borderId="52" xfId="0" applyFont="1" applyFill="1" applyBorder="1" applyAlignment="1">
      <alignment horizontal="center" vertical="center"/>
    </xf>
    <xf numFmtId="0" fontId="1" fillId="12" borderId="15" xfId="0" applyFont="1" applyFill="1" applyBorder="1" applyAlignment="1">
      <alignment horizontal="center" vertical="center"/>
    </xf>
    <xf numFmtId="164" fontId="0" fillId="0" borderId="19" xfId="0" applyNumberFormat="1" applyBorder="1" applyAlignment="1">
      <alignment horizontal="center"/>
    </xf>
    <xf numFmtId="164" fontId="0" fillId="0" borderId="17" xfId="0" applyNumberFormat="1" applyBorder="1" applyAlignment="1">
      <alignment horizontal="center"/>
    </xf>
    <xf numFmtId="0" fontId="1" fillId="12" borderId="72" xfId="0" applyFont="1" applyFill="1" applyBorder="1" applyAlignment="1">
      <alignment horizontal="center" vertical="center"/>
    </xf>
    <xf numFmtId="164" fontId="0" fillId="0" borderId="41" xfId="0" applyNumberFormat="1" applyBorder="1" applyAlignment="1">
      <alignment horizontal="center"/>
    </xf>
    <xf numFmtId="164" fontId="0" fillId="0" borderId="28" xfId="0" applyNumberFormat="1" applyBorder="1" applyAlignment="1">
      <alignment horizontal="center"/>
    </xf>
    <xf numFmtId="164" fontId="0" fillId="0" borderId="29" xfId="0" applyNumberFormat="1" applyBorder="1" applyAlignment="1">
      <alignment horizontal="center"/>
    </xf>
    <xf numFmtId="164" fontId="0" fillId="0" borderId="43" xfId="0" applyNumberFormat="1" applyBorder="1" applyAlignment="1">
      <alignment horizontal="center"/>
    </xf>
    <xf numFmtId="164" fontId="0" fillId="4" borderId="49" xfId="0" applyNumberFormat="1" applyFill="1" applyBorder="1" applyAlignment="1">
      <alignment horizontal="center"/>
    </xf>
    <xf numFmtId="164" fontId="0" fillId="4" borderId="29" xfId="0" applyNumberFormat="1" applyFill="1" applyBorder="1" applyAlignment="1">
      <alignment horizontal="center"/>
    </xf>
    <xf numFmtId="164" fontId="0" fillId="4" borderId="32" xfId="0" applyNumberFormat="1" applyFont="1" applyFill="1" applyBorder="1" applyAlignment="1">
      <alignment horizontal="center" vertical="center"/>
    </xf>
    <xf numFmtId="164" fontId="0" fillId="6" borderId="37" xfId="0" applyNumberFormat="1" applyFill="1" applyBorder="1" applyAlignment="1">
      <alignment horizontal="center" vertical="center"/>
    </xf>
    <xf numFmtId="164" fontId="0" fillId="6" borderId="70" xfId="0" applyNumberFormat="1" applyFill="1" applyBorder="1" applyAlignment="1">
      <alignment horizontal="center" vertical="center"/>
    </xf>
    <xf numFmtId="164" fontId="0" fillId="4" borderId="27" xfId="0" applyNumberFormat="1" applyFont="1" applyFill="1" applyBorder="1" applyAlignment="1">
      <alignment horizontal="center" vertical="center"/>
    </xf>
    <xf numFmtId="0" fontId="1" fillId="6" borderId="8" xfId="0" applyFont="1" applyFill="1" applyBorder="1" applyAlignment="1">
      <alignment horizontal="center" vertical="center"/>
    </xf>
    <xf numFmtId="1" fontId="0" fillId="4" borderId="23" xfId="0" applyNumberFormat="1" applyFont="1" applyFill="1" applyBorder="1" applyAlignment="1">
      <alignment horizontal="center"/>
    </xf>
    <xf numFmtId="1" fontId="0" fillId="4" borderId="49" xfId="0" applyNumberFormat="1" applyFill="1" applyBorder="1" applyAlignment="1">
      <alignment horizontal="center"/>
    </xf>
    <xf numFmtId="1" fontId="0" fillId="6" borderId="12" xfId="0" applyNumberFormat="1" applyFill="1" applyBorder="1" applyAlignment="1">
      <alignment horizontal="center"/>
    </xf>
    <xf numFmtId="1" fontId="0" fillId="6" borderId="70" xfId="0" applyNumberFormat="1" applyFill="1" applyBorder="1" applyAlignment="1">
      <alignment horizontal="center"/>
    </xf>
    <xf numFmtId="1" fontId="0" fillId="4" borderId="28" xfId="0" applyNumberFormat="1" applyFont="1" applyFill="1" applyBorder="1" applyAlignment="1">
      <alignment horizontal="center"/>
    </xf>
    <xf numFmtId="1" fontId="0" fillId="4" borderId="29" xfId="0" applyNumberFormat="1" applyFill="1" applyBorder="1" applyAlignment="1">
      <alignment horizontal="center"/>
    </xf>
    <xf numFmtId="0" fontId="0" fillId="0" borderId="41" xfId="0" applyBorder="1" applyAlignment="1">
      <alignment horizontal="center" vertical="center"/>
    </xf>
    <xf numFmtId="0" fontId="0" fillId="0" borderId="43" xfId="0" applyBorder="1" applyAlignment="1">
      <alignment horizontal="center" vertical="center"/>
    </xf>
    <xf numFmtId="0" fontId="0" fillId="0" borderId="50" xfId="0" applyBorder="1" applyAlignment="1">
      <alignment horizontal="center" vertical="center"/>
    </xf>
    <xf numFmtId="0" fontId="1" fillId="2" borderId="8" xfId="0" applyFont="1" applyFill="1" applyBorder="1" applyAlignment="1">
      <alignment horizontal="center"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29" xfId="0" applyFont="1" applyFill="1" applyBorder="1" applyAlignment="1">
      <alignment horizontal="center" vertical="center"/>
    </xf>
    <xf numFmtId="0" fontId="0" fillId="0" borderId="39" xfId="0" applyBorder="1" applyAlignment="1">
      <alignment horizontal="center" vertical="center"/>
    </xf>
    <xf numFmtId="0" fontId="0" fillId="0" borderId="69" xfId="0" applyBorder="1" applyAlignment="1">
      <alignment horizontal="center" vertical="center"/>
    </xf>
    <xf numFmtId="0" fontId="0" fillId="0" borderId="46" xfId="0" applyBorder="1" applyAlignment="1">
      <alignment horizontal="center" vertical="center"/>
    </xf>
    <xf numFmtId="0" fontId="1" fillId="2" borderId="69" xfId="0" applyFont="1" applyFill="1" applyBorder="1" applyAlignment="1">
      <alignment horizontal="center" vertical="center" wrapText="1"/>
    </xf>
    <xf numFmtId="0" fontId="1" fillId="2" borderId="70" xfId="0" applyFont="1" applyFill="1" applyBorder="1" applyAlignment="1">
      <alignment horizontal="center" vertical="center" wrapText="1"/>
    </xf>
    <xf numFmtId="0" fontId="10" fillId="11" borderId="29" xfId="0" applyFont="1" applyFill="1" applyBorder="1" applyAlignment="1">
      <alignment horizontal="center" vertical="center"/>
    </xf>
    <xf numFmtId="0" fontId="10" fillId="11" borderId="4" xfId="0" applyFont="1" applyFill="1" applyBorder="1" applyAlignment="1">
      <alignment horizontal="center" vertical="center"/>
    </xf>
    <xf numFmtId="0" fontId="1" fillId="3" borderId="48" xfId="0" applyFont="1" applyFill="1" applyBorder="1" applyAlignment="1">
      <alignment horizontal="right" vertical="center"/>
    </xf>
    <xf numFmtId="0" fontId="1" fillId="3" borderId="30" xfId="0" applyFont="1" applyFill="1" applyBorder="1" applyAlignment="1">
      <alignment horizontal="right" vertical="center"/>
    </xf>
    <xf numFmtId="0" fontId="10" fillId="11" borderId="69"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70"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7" xfId="0" applyFont="1" applyFill="1" applyBorder="1" applyAlignment="1">
      <alignment horizontal="center" vertical="center"/>
    </xf>
    <xf numFmtId="0" fontId="1" fillId="4" borderId="0" xfId="0" applyFont="1" applyFill="1" applyAlignment="1">
      <alignment horizontal="center" vertical="center"/>
    </xf>
    <xf numFmtId="0" fontId="10" fillId="11" borderId="74" xfId="0" applyFont="1" applyFill="1" applyBorder="1" applyAlignment="1">
      <alignment horizontal="center" vertical="center" wrapText="1"/>
    </xf>
    <xf numFmtId="0" fontId="10" fillId="11" borderId="60" xfId="0" applyFont="1" applyFill="1" applyBorder="1" applyAlignment="1">
      <alignment horizontal="center" vertical="center" wrapText="1"/>
    </xf>
    <xf numFmtId="1" fontId="1" fillId="4" borderId="40" xfId="0" applyNumberFormat="1" applyFont="1" applyFill="1" applyBorder="1" applyAlignment="1">
      <alignment horizontal="center" vertical="center"/>
    </xf>
    <xf numFmtId="0" fontId="1" fillId="12" borderId="74" xfId="0" applyFont="1" applyFill="1" applyBorder="1" applyAlignment="1">
      <alignment horizontal="center" vertical="center"/>
    </xf>
    <xf numFmtId="0" fontId="1" fillId="12" borderId="69" xfId="0" applyFont="1" applyFill="1" applyBorder="1" applyAlignment="1">
      <alignment horizontal="center" vertical="center"/>
    </xf>
    <xf numFmtId="0" fontId="1" fillId="0" borderId="69" xfId="0" applyFont="1" applyBorder="1" applyAlignment="1">
      <alignment horizontal="center" vertical="center"/>
    </xf>
    <xf numFmtId="164" fontId="0" fillId="0" borderId="12" xfId="0" applyNumberFormat="1" applyBorder="1" applyAlignment="1">
      <alignment horizontal="center" vertical="center"/>
    </xf>
    <xf numFmtId="164" fontId="0" fillId="0" borderId="70" xfId="0" applyNumberFormat="1" applyBorder="1" applyAlignment="1">
      <alignment horizontal="center" vertical="center"/>
    </xf>
    <xf numFmtId="1" fontId="1" fillId="4" borderId="24" xfId="0" applyNumberFormat="1" applyFont="1" applyFill="1" applyBorder="1" applyAlignment="1">
      <alignment horizontal="center"/>
    </xf>
    <xf numFmtId="164" fontId="11" fillId="3" borderId="51" xfId="0" applyNumberFormat="1" applyFont="1" applyFill="1" applyBorder="1" applyAlignment="1">
      <alignment horizontal="center" vertical="center"/>
    </xf>
    <xf numFmtId="164" fontId="11" fillId="3" borderId="11" xfId="0" applyNumberFormat="1" applyFont="1" applyFill="1" applyBorder="1" applyAlignment="1">
      <alignment horizontal="center" vertical="center"/>
    </xf>
    <xf numFmtId="164" fontId="1" fillId="3" borderId="14" xfId="0" applyNumberFormat="1" applyFont="1" applyFill="1" applyBorder="1" applyAlignment="1">
      <alignment horizontal="center" vertical="center"/>
    </xf>
    <xf numFmtId="0" fontId="0" fillId="0" borderId="0" xfId="0" quotePrefix="1" applyAlignment="1">
      <alignment horizontal="center" vertical="center"/>
    </xf>
    <xf numFmtId="0" fontId="0" fillId="0" borderId="23" xfId="0" quotePrefix="1" applyBorder="1" applyAlignment="1">
      <alignment horizontal="center" vertical="center"/>
    </xf>
    <xf numFmtId="0" fontId="1" fillId="2" borderId="76" xfId="0" applyFont="1" applyFill="1" applyBorder="1" applyAlignment="1">
      <alignment horizontal="center" vertical="center" wrapText="1"/>
    </xf>
    <xf numFmtId="0" fontId="1" fillId="2" borderId="36" xfId="0" applyFont="1" applyFill="1" applyBorder="1" applyAlignment="1">
      <alignment horizontal="center" vertical="center" wrapText="1"/>
    </xf>
    <xf numFmtId="0" fontId="0" fillId="0" borderId="8" xfId="0" applyBorder="1" applyAlignment="1">
      <alignment horizontal="center"/>
    </xf>
    <xf numFmtId="0" fontId="0" fillId="0" borderId="13" xfId="0" applyBorder="1" applyAlignment="1">
      <alignment horizontal="center"/>
    </xf>
    <xf numFmtId="0" fontId="0" fillId="0" borderId="21" xfId="0" applyBorder="1" applyAlignment="1">
      <alignment horizontal="center"/>
    </xf>
    <xf numFmtId="0" fontId="1" fillId="0" borderId="28" xfId="0" quotePrefix="1" applyFont="1" applyBorder="1" applyAlignment="1">
      <alignment horizontal="center" vertical="center"/>
    </xf>
    <xf numFmtId="0" fontId="1" fillId="0" borderId="23" xfId="0" quotePrefix="1" applyFont="1" applyBorder="1" applyAlignment="1">
      <alignment horizontal="center" vertical="center"/>
    </xf>
    <xf numFmtId="0" fontId="0" fillId="0" borderId="12" xfId="0" applyFont="1" applyBorder="1" applyAlignment="1">
      <alignment horizontal="center" vertical="center"/>
    </xf>
    <xf numFmtId="164" fontId="0" fillId="0" borderId="12" xfId="0" applyNumberFormat="1" applyFont="1" applyBorder="1" applyAlignment="1">
      <alignment horizontal="center" vertical="center"/>
    </xf>
    <xf numFmtId="1" fontId="0" fillId="0" borderId="12" xfId="0" applyNumberFormat="1" applyFont="1" applyBorder="1" applyAlignment="1">
      <alignment horizontal="center" vertical="center"/>
    </xf>
    <xf numFmtId="1" fontId="0" fillId="0" borderId="70" xfId="0" applyNumberFormat="1" applyFont="1" applyBorder="1" applyAlignment="1">
      <alignment horizontal="center" vertical="center"/>
    </xf>
    <xf numFmtId="1" fontId="0" fillId="0" borderId="12" xfId="0" applyNumberFormat="1" applyBorder="1" applyAlignment="1">
      <alignment horizontal="center" vertical="center"/>
    </xf>
    <xf numFmtId="1" fontId="0" fillId="0" borderId="70" xfId="0" applyNumberFormat="1" applyBorder="1" applyAlignment="1">
      <alignment horizontal="center" vertical="center"/>
    </xf>
    <xf numFmtId="0" fontId="0" fillId="0" borderId="12" xfId="0" quotePrefix="1" applyBorder="1" applyAlignment="1">
      <alignment horizontal="center" vertical="center"/>
    </xf>
    <xf numFmtId="0" fontId="0" fillId="0" borderId="0" xfId="0" applyAlignment="1">
      <alignment horizontal="center" vertical="center"/>
    </xf>
    <xf numFmtId="0" fontId="1" fillId="0" borderId="19" xfId="0" quotePrefix="1" applyFont="1" applyBorder="1" applyAlignment="1">
      <alignment horizontal="center" vertical="center"/>
    </xf>
    <xf numFmtId="0" fontId="0" fillId="0" borderId="19" xfId="0" quotePrefix="1" applyFill="1" applyBorder="1" applyAlignment="1">
      <alignment horizontal="center" vertical="center"/>
    </xf>
    <xf numFmtId="0" fontId="0" fillId="0" borderId="15" xfId="0" quotePrefix="1" applyFill="1" applyBorder="1" applyAlignment="1">
      <alignment horizontal="center" vertical="center"/>
    </xf>
    <xf numFmtId="0" fontId="1" fillId="0" borderId="19" xfId="0" quotePrefix="1" applyFont="1" applyFill="1" applyBorder="1" applyAlignment="1">
      <alignment horizontal="center" vertical="center"/>
    </xf>
    <xf numFmtId="0" fontId="1" fillId="0" borderId="28" xfId="0" quotePrefix="1" applyFont="1" applyFill="1" applyBorder="1" applyAlignment="1">
      <alignment horizontal="center" vertical="center"/>
    </xf>
    <xf numFmtId="0" fontId="1" fillId="0" borderId="23" xfId="0" quotePrefix="1" applyFont="1" applyFill="1" applyBorder="1" applyAlignment="1">
      <alignment horizontal="center" vertical="center"/>
    </xf>
    <xf numFmtId="0" fontId="0" fillId="0" borderId="28" xfId="0" quotePrefix="1" applyFill="1" applyBorder="1" applyAlignment="1">
      <alignment horizontal="center" vertical="center"/>
    </xf>
    <xf numFmtId="164" fontId="0" fillId="0" borderId="50" xfId="0" applyNumberFormat="1" applyBorder="1" applyAlignment="1">
      <alignment horizontal="center"/>
    </xf>
    <xf numFmtId="164" fontId="0" fillId="0" borderId="23" xfId="0" applyNumberFormat="1" applyBorder="1" applyAlignment="1">
      <alignment horizontal="center"/>
    </xf>
    <xf numFmtId="164" fontId="0" fillId="0" borderId="49" xfId="0" applyNumberFormat="1" applyBorder="1" applyAlignment="1">
      <alignment horizontal="center"/>
    </xf>
    <xf numFmtId="1" fontId="0" fillId="0" borderId="43" xfId="0" applyNumberFormat="1" applyFill="1" applyBorder="1" applyAlignment="1">
      <alignment horizontal="center" vertical="center"/>
    </xf>
    <xf numFmtId="164" fontId="0" fillId="0" borderId="10" xfId="0" applyNumberFormat="1" applyFont="1" applyFill="1" applyBorder="1" applyAlignment="1">
      <alignment horizontal="center" vertical="center"/>
    </xf>
    <xf numFmtId="164" fontId="0" fillId="0" borderId="11" xfId="0" applyNumberFormat="1" applyFont="1" applyFill="1" applyBorder="1" applyAlignment="1">
      <alignment horizontal="center" vertical="center"/>
    </xf>
    <xf numFmtId="1" fontId="0" fillId="0" borderId="10" xfId="0" applyNumberFormat="1" applyFill="1" applyBorder="1" applyAlignment="1">
      <alignment horizontal="center" vertical="center"/>
    </xf>
    <xf numFmtId="1" fontId="0" fillId="0" borderId="50" xfId="0" applyNumberFormat="1" applyFill="1" applyBorder="1" applyAlignment="1">
      <alignment horizontal="center" vertical="center"/>
    </xf>
    <xf numFmtId="0" fontId="5" fillId="6" borderId="0" xfId="1" applyFill="1" applyBorder="1" applyAlignment="1">
      <alignment horizontal="left"/>
    </xf>
    <xf numFmtId="0" fontId="0" fillId="6" borderId="0" xfId="0" applyFill="1" applyBorder="1" applyAlignment="1">
      <alignment horizontal="left" vertical="center" wrapText="1"/>
    </xf>
    <xf numFmtId="0" fontId="0" fillId="6" borderId="14" xfId="0" applyFill="1" applyBorder="1" applyAlignment="1">
      <alignment horizontal="left" vertical="center" wrapText="1"/>
    </xf>
    <xf numFmtId="0" fontId="0" fillId="0" borderId="0" xfId="0" applyFill="1" applyBorder="1" applyAlignment="1">
      <alignment horizontal="left" wrapText="1"/>
    </xf>
    <xf numFmtId="0" fontId="4" fillId="6" borderId="0" xfId="0" applyFont="1" applyFill="1" applyBorder="1" applyAlignment="1">
      <alignment horizontal="center" vertical="center" wrapText="1"/>
    </xf>
    <xf numFmtId="0" fontId="7" fillId="6" borderId="13" xfId="0" applyFont="1" applyFill="1" applyBorder="1" applyAlignment="1">
      <alignment horizontal="center"/>
    </xf>
    <xf numFmtId="0" fontId="7" fillId="6" borderId="0" xfId="0" applyFont="1" applyFill="1" applyBorder="1" applyAlignment="1">
      <alignment horizontal="center"/>
    </xf>
    <xf numFmtId="0" fontId="7" fillId="6" borderId="14" xfId="0" applyFont="1" applyFill="1" applyBorder="1" applyAlignment="1">
      <alignment horizontal="center"/>
    </xf>
    <xf numFmtId="0" fontId="8" fillId="6" borderId="13" xfId="0" applyFont="1" applyFill="1" applyBorder="1" applyAlignment="1">
      <alignment horizontal="center"/>
    </xf>
    <xf numFmtId="0" fontId="8" fillId="6" borderId="0" xfId="0" applyFont="1" applyFill="1" applyBorder="1" applyAlignment="1">
      <alignment horizontal="center"/>
    </xf>
    <xf numFmtId="0" fontId="8" fillId="6" borderId="14" xfId="0" applyFont="1" applyFill="1" applyBorder="1" applyAlignment="1">
      <alignment horizontal="center"/>
    </xf>
    <xf numFmtId="0" fontId="0" fillId="6" borderId="0" xfId="0" applyFill="1" applyBorder="1" applyAlignment="1">
      <alignment horizontal="left" vertical="center"/>
    </xf>
    <xf numFmtId="0" fontId="6" fillId="6" borderId="13" xfId="0" applyFont="1" applyFill="1" applyBorder="1" applyAlignment="1">
      <alignment horizontal="center"/>
    </xf>
    <xf numFmtId="0" fontId="6" fillId="6" borderId="0" xfId="0" applyFont="1" applyFill="1" applyBorder="1" applyAlignment="1">
      <alignment horizontal="center"/>
    </xf>
    <xf numFmtId="0" fontId="6" fillId="6" borderId="14" xfId="0" applyFont="1" applyFill="1" applyBorder="1" applyAlignment="1">
      <alignment horizontal="center"/>
    </xf>
    <xf numFmtId="0" fontId="5" fillId="6" borderId="0" xfId="1" applyFill="1" applyBorder="1" applyAlignment="1">
      <alignment horizontal="left" vertical="center"/>
    </xf>
    <xf numFmtId="0" fontId="1" fillId="5" borderId="69" xfId="0" applyFont="1" applyFill="1" applyBorder="1" applyAlignment="1">
      <alignment horizontal="center" vertical="center"/>
    </xf>
    <xf numFmtId="0" fontId="1" fillId="5" borderId="12" xfId="0" applyFont="1" applyFill="1" applyBorder="1" applyAlignment="1">
      <alignment horizontal="center" vertical="center"/>
    </xf>
    <xf numFmtId="0" fontId="1" fillId="5" borderId="70" xfId="0" applyFont="1" applyFill="1" applyBorder="1" applyAlignment="1">
      <alignment horizontal="center" vertical="center"/>
    </xf>
    <xf numFmtId="0" fontId="1" fillId="8" borderId="1" xfId="0" applyFont="1" applyFill="1" applyBorder="1" applyAlignment="1">
      <alignment horizontal="center"/>
    </xf>
    <xf numFmtId="0" fontId="1" fillId="8" borderId="34" xfId="0" applyFont="1" applyFill="1" applyBorder="1" applyAlignment="1">
      <alignment horizontal="center"/>
    </xf>
    <xf numFmtId="0" fontId="1" fillId="8" borderId="2" xfId="0" applyFont="1" applyFill="1" applyBorder="1" applyAlignment="1">
      <alignment horizontal="center"/>
    </xf>
    <xf numFmtId="0" fontId="1" fillId="5" borderId="1" xfId="0" applyFont="1" applyFill="1" applyBorder="1" applyAlignment="1">
      <alignment horizontal="center"/>
    </xf>
    <xf numFmtId="0" fontId="1" fillId="5" borderId="34" xfId="0" applyFont="1"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3" xfId="0" applyFont="1" applyFill="1" applyBorder="1" applyAlignment="1">
      <alignment horizontal="center" vertical="center"/>
    </xf>
    <xf numFmtId="0" fontId="1" fillId="5" borderId="5" xfId="0" applyFont="1" applyFill="1" applyBorder="1" applyAlignment="1">
      <alignment horizontal="center" vertical="center"/>
    </xf>
    <xf numFmtId="0" fontId="1" fillId="5" borderId="7" xfId="0" applyFont="1" applyFill="1" applyBorder="1" applyAlignment="1">
      <alignment horizontal="center" vertical="center"/>
    </xf>
    <xf numFmtId="0" fontId="1" fillId="0" borderId="51" xfId="0" applyFont="1" applyBorder="1" applyAlignment="1">
      <alignment horizontal="right" vertical="center"/>
    </xf>
    <xf numFmtId="0" fontId="1" fillId="0" borderId="11" xfId="0" applyFont="1" applyBorder="1" applyAlignment="1">
      <alignment horizontal="right" vertical="center"/>
    </xf>
    <xf numFmtId="0" fontId="1" fillId="0" borderId="50" xfId="0" applyFont="1" applyBorder="1" applyAlignment="1">
      <alignment horizontal="right" vertical="center"/>
    </xf>
    <xf numFmtId="0" fontId="1" fillId="0" borderId="23" xfId="0" applyFont="1" applyBorder="1" applyAlignment="1">
      <alignment horizontal="right" vertical="center"/>
    </xf>
    <xf numFmtId="0" fontId="0" fillId="0" borderId="41" xfId="0" applyBorder="1" applyAlignment="1">
      <alignment horizontal="center" vertical="center"/>
    </xf>
    <xf numFmtId="0" fontId="0" fillId="0" borderId="29" xfId="0" applyBorder="1" applyAlignment="1">
      <alignment horizontal="center" vertical="center"/>
    </xf>
    <xf numFmtId="0" fontId="0" fillId="0" borderId="43" xfId="0" applyBorder="1" applyAlignment="1">
      <alignment horizontal="center" vertical="center"/>
    </xf>
    <xf numFmtId="0" fontId="0" fillId="0" borderId="17" xfId="0" applyBorder="1" applyAlignment="1">
      <alignment horizontal="center" vertical="center"/>
    </xf>
    <xf numFmtId="0" fontId="0" fillId="0" borderId="50" xfId="0" applyBorder="1" applyAlignment="1">
      <alignment horizontal="center" vertical="center"/>
    </xf>
    <xf numFmtId="0" fontId="0" fillId="0" borderId="49" xfId="0" applyBorder="1" applyAlignment="1">
      <alignment horizontal="center" vertical="center"/>
    </xf>
    <xf numFmtId="0" fontId="1" fillId="2" borderId="3" xfId="0" applyFont="1" applyFill="1" applyBorder="1" applyAlignment="1">
      <alignment horizontal="center" vertical="center"/>
    </xf>
    <xf numFmtId="0" fontId="1" fillId="2" borderId="7" xfId="0" applyFont="1" applyFill="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0" xfId="0" applyFont="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30" xfId="0" applyFont="1" applyBorder="1" applyAlignment="1">
      <alignment horizontal="right" vertical="center"/>
    </xf>
    <xf numFmtId="0" fontId="1" fillId="0" borderId="31" xfId="0" applyFont="1" applyBorder="1" applyAlignment="1">
      <alignment horizontal="right" vertical="center"/>
    </xf>
    <xf numFmtId="0" fontId="1" fillId="0" borderId="32" xfId="0" applyFont="1" applyBorder="1" applyAlignment="1">
      <alignment horizontal="right" vertical="center"/>
    </xf>
    <xf numFmtId="0" fontId="1" fillId="2" borderId="8" xfId="0" applyFont="1" applyFill="1" applyBorder="1" applyAlignment="1">
      <alignment horizontal="center" vertical="center"/>
    </xf>
    <xf numFmtId="0" fontId="1" fillId="2" borderId="9" xfId="0" applyFont="1" applyFill="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1" fillId="0" borderId="8" xfId="0" applyFont="1" applyBorder="1" applyAlignment="1">
      <alignment horizontal="right" vertical="center"/>
    </xf>
    <xf numFmtId="0" fontId="1" fillId="0" borderId="36" xfId="0" applyFont="1" applyBorder="1" applyAlignment="1">
      <alignment horizontal="right" vertical="center"/>
    </xf>
    <xf numFmtId="0" fontId="1" fillId="0" borderId="37" xfId="0" applyFont="1" applyBorder="1" applyAlignment="1">
      <alignment horizontal="right" vertical="center"/>
    </xf>
    <xf numFmtId="0" fontId="0" fillId="0" borderId="41" xfId="0" applyFill="1" applyBorder="1" applyAlignment="1">
      <alignment horizontal="center" vertical="center"/>
    </xf>
    <xf numFmtId="0" fontId="0" fillId="0" borderId="29" xfId="0" applyFill="1" applyBorder="1" applyAlignment="1">
      <alignment horizontal="center" vertical="center"/>
    </xf>
    <xf numFmtId="0" fontId="0" fillId="0" borderId="43" xfId="0" applyFill="1" applyBorder="1" applyAlignment="1">
      <alignment horizontal="center" vertical="center"/>
    </xf>
    <xf numFmtId="0" fontId="0" fillId="0" borderId="17" xfId="0" applyFill="1" applyBorder="1" applyAlignment="1">
      <alignment horizontal="center" vertical="center"/>
    </xf>
    <xf numFmtId="0" fontId="0" fillId="0" borderId="46" xfId="0" applyFill="1" applyBorder="1" applyAlignment="1">
      <alignment horizontal="center" vertical="center"/>
    </xf>
    <xf numFmtId="0" fontId="0" fillId="0" borderId="16" xfId="0" applyFill="1" applyBorder="1" applyAlignment="1">
      <alignment horizontal="center" vertical="center"/>
    </xf>
    <xf numFmtId="0" fontId="1" fillId="0" borderId="41" xfId="0" applyFont="1" applyFill="1" applyBorder="1" applyAlignment="1">
      <alignment horizontal="right" vertical="center"/>
    </xf>
    <xf numFmtId="0" fontId="1" fillId="0" borderId="28" xfId="0" applyFont="1" applyFill="1" applyBorder="1" applyAlignment="1">
      <alignment horizontal="right" vertical="center"/>
    </xf>
    <xf numFmtId="0" fontId="1" fillId="0" borderId="50" xfId="0" applyFont="1" applyFill="1" applyBorder="1" applyAlignment="1">
      <alignment horizontal="right" vertical="center"/>
    </xf>
    <xf numFmtId="0" fontId="1" fillId="0" borderId="23" xfId="0" applyFont="1" applyFill="1" applyBorder="1" applyAlignment="1">
      <alignment horizontal="right"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0" fontId="1" fillId="0" borderId="27" xfId="0" applyFont="1" applyBorder="1" applyAlignment="1">
      <alignment horizontal="right" vertical="center"/>
    </xf>
    <xf numFmtId="0" fontId="1" fillId="0" borderId="21" xfId="0" applyFont="1" applyBorder="1" applyAlignment="1">
      <alignment horizontal="right" vertical="center"/>
    </xf>
    <xf numFmtId="0" fontId="1" fillId="0" borderId="35" xfId="0" applyFont="1" applyBorder="1" applyAlignment="1">
      <alignment horizontal="right" vertical="center"/>
    </xf>
    <xf numFmtId="0" fontId="1" fillId="0" borderId="38" xfId="0" applyFont="1" applyBorder="1" applyAlignment="1">
      <alignment horizontal="right" vertical="center"/>
    </xf>
    <xf numFmtId="0" fontId="0" fillId="0" borderId="8" xfId="0" applyBorder="1" applyAlignment="1">
      <alignment horizontal="center" vertical="center"/>
    </xf>
    <xf numFmtId="0" fontId="0" fillId="0" borderId="9" xfId="0" applyBorder="1" applyAlignment="1">
      <alignment horizontal="center" vertical="center"/>
    </xf>
    <xf numFmtId="0" fontId="1" fillId="9" borderId="50" xfId="0" applyFont="1" applyFill="1" applyBorder="1" applyAlignment="1">
      <alignment horizontal="right" vertical="center"/>
    </xf>
    <xf numFmtId="0" fontId="1" fillId="9" borderId="49" xfId="0" applyFont="1" applyFill="1" applyBorder="1" applyAlignment="1">
      <alignment horizontal="right" vertical="center"/>
    </xf>
    <xf numFmtId="0" fontId="1" fillId="9" borderId="61" xfId="0" applyFont="1" applyFill="1" applyBorder="1" applyAlignment="1">
      <alignment horizontal="right" vertical="center"/>
    </xf>
    <xf numFmtId="0" fontId="1" fillId="4" borderId="0" xfId="0" applyFont="1" applyFill="1" applyAlignment="1">
      <alignment horizontal="right" vertical="center"/>
    </xf>
    <xf numFmtId="0" fontId="1" fillId="6" borderId="0" xfId="0" applyFont="1" applyFill="1" applyAlignment="1">
      <alignment horizontal="right"/>
    </xf>
    <xf numFmtId="0" fontId="1" fillId="9" borderId="41" xfId="0" applyFont="1" applyFill="1" applyBorder="1" applyAlignment="1">
      <alignment horizontal="center" vertical="center" textRotation="90"/>
    </xf>
    <xf numFmtId="0" fontId="1" fillId="9" borderId="43" xfId="0" applyFont="1" applyFill="1" applyBorder="1" applyAlignment="1">
      <alignment horizontal="center" vertical="center" textRotation="90"/>
    </xf>
    <xf numFmtId="0" fontId="1" fillId="9" borderId="46" xfId="0" applyFont="1" applyFill="1" applyBorder="1" applyAlignment="1">
      <alignment horizontal="center" vertical="center" textRotation="90"/>
    </xf>
    <xf numFmtId="0" fontId="1" fillId="9" borderId="69" xfId="0" applyFont="1" applyFill="1" applyBorder="1" applyAlignment="1">
      <alignment horizontal="center" vertical="center" textRotation="90"/>
    </xf>
    <xf numFmtId="0" fontId="1" fillId="9" borderId="39" xfId="0" applyFont="1" applyFill="1" applyBorder="1" applyAlignment="1">
      <alignment horizontal="center" vertical="center" textRotation="90"/>
    </xf>
    <xf numFmtId="0" fontId="1" fillId="9" borderId="41" xfId="0" applyFont="1" applyFill="1" applyBorder="1" applyAlignment="1">
      <alignment horizontal="right" vertical="center"/>
    </xf>
    <xf numFmtId="0" fontId="1" fillId="9" borderId="29" xfId="0" applyFont="1" applyFill="1" applyBorder="1" applyAlignment="1">
      <alignment horizontal="right" vertical="center"/>
    </xf>
    <xf numFmtId="0" fontId="1" fillId="9" borderId="74" xfId="0" applyFont="1" applyFill="1" applyBorder="1" applyAlignment="1">
      <alignment horizontal="right" vertical="center"/>
    </xf>
    <xf numFmtId="0" fontId="1" fillId="9" borderId="3"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7"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34" xfId="0" applyFont="1" applyFill="1" applyBorder="1" applyAlignment="1">
      <alignment horizontal="center" vertical="center"/>
    </xf>
    <xf numFmtId="0" fontId="1" fillId="9" borderId="2" xfId="0" applyFont="1" applyFill="1" applyBorder="1" applyAlignment="1">
      <alignment horizontal="center" vertical="center"/>
    </xf>
    <xf numFmtId="0" fontId="1" fillId="9" borderId="41" xfId="0" applyFont="1" applyFill="1" applyBorder="1" applyAlignment="1">
      <alignment horizontal="center" vertical="center" wrapText="1"/>
    </xf>
    <xf numFmtId="0" fontId="1" fillId="9" borderId="28" xfId="0" applyFont="1" applyFill="1" applyBorder="1" applyAlignment="1">
      <alignment horizontal="center" vertical="center" wrapText="1"/>
    </xf>
    <xf numFmtId="0" fontId="1" fillId="9" borderId="50" xfId="0" applyFont="1" applyFill="1" applyBorder="1" applyAlignment="1">
      <alignment horizontal="center" vertical="center" wrapText="1"/>
    </xf>
    <xf numFmtId="0" fontId="1" fillId="9" borderId="23" xfId="0" applyFont="1" applyFill="1" applyBorder="1" applyAlignment="1">
      <alignment horizontal="center" vertical="center" wrapText="1"/>
    </xf>
    <xf numFmtId="0" fontId="1" fillId="9" borderId="28" xfId="0" applyFont="1" applyFill="1" applyBorder="1" applyAlignment="1">
      <alignment horizontal="center" vertical="center"/>
    </xf>
    <xf numFmtId="0" fontId="1" fillId="9" borderId="29" xfId="0" applyFont="1" applyFill="1" applyBorder="1" applyAlignment="1">
      <alignment horizontal="center" vertical="center"/>
    </xf>
    <xf numFmtId="0" fontId="1" fillId="9" borderId="8" xfId="0" applyFont="1" applyFill="1" applyBorder="1" applyAlignment="1">
      <alignment horizontal="center" vertical="center" wrapText="1"/>
    </xf>
    <xf numFmtId="0" fontId="1" fillId="9" borderId="9" xfId="0" applyFont="1" applyFill="1" applyBorder="1" applyAlignment="1">
      <alignment horizontal="center" vertical="center" wrapText="1"/>
    </xf>
    <xf numFmtId="0" fontId="1" fillId="9" borderId="21" xfId="0" applyFont="1" applyFill="1" applyBorder="1" applyAlignment="1">
      <alignment horizontal="center" vertical="center" wrapText="1"/>
    </xf>
    <xf numFmtId="0" fontId="1" fillId="9" borderId="22" xfId="0" applyFont="1" applyFill="1" applyBorder="1" applyAlignment="1">
      <alignment horizontal="center" vertical="center" wrapText="1"/>
    </xf>
    <xf numFmtId="0" fontId="1" fillId="9" borderId="27" xfId="0" applyFont="1" applyFill="1" applyBorder="1" applyAlignment="1">
      <alignment horizontal="center" vertical="center"/>
    </xf>
    <xf numFmtId="0" fontId="1" fillId="9" borderId="29" xfId="0" applyFont="1" applyFill="1" applyBorder="1" applyAlignment="1">
      <alignment horizontal="center" vertical="center" wrapText="1"/>
    </xf>
    <xf numFmtId="0" fontId="1" fillId="9" borderId="49" xfId="0" applyFont="1" applyFill="1" applyBorder="1" applyAlignment="1">
      <alignment horizontal="center" vertical="center" wrapText="1"/>
    </xf>
    <xf numFmtId="0" fontId="1" fillId="9" borderId="27" xfId="0" applyFont="1" applyFill="1" applyBorder="1" applyAlignment="1">
      <alignment horizontal="center"/>
    </xf>
    <xf numFmtId="0" fontId="1" fillId="9" borderId="28" xfId="0" applyFont="1" applyFill="1" applyBorder="1" applyAlignment="1">
      <alignment horizontal="center"/>
    </xf>
    <xf numFmtId="0" fontId="1" fillId="9" borderId="29" xfId="0" applyFont="1" applyFill="1" applyBorder="1" applyAlignment="1">
      <alignment horizontal="center"/>
    </xf>
    <xf numFmtId="0" fontId="1" fillId="2" borderId="3" xfId="0" applyFont="1" applyFill="1" applyBorder="1" applyAlignment="1">
      <alignment horizontal="right" vertical="center"/>
    </xf>
    <xf numFmtId="0" fontId="1" fillId="2" borderId="7" xfId="0" applyFont="1" applyFill="1" applyBorder="1" applyAlignment="1">
      <alignment horizontal="right" vertical="center"/>
    </xf>
    <xf numFmtId="0" fontId="0" fillId="0" borderId="39" xfId="0" applyBorder="1" applyAlignment="1">
      <alignment horizontal="center" vertical="center"/>
    </xf>
    <xf numFmtId="0" fontId="0" fillId="0" borderId="77" xfId="0" applyBorder="1" applyAlignment="1">
      <alignment horizontal="center" vertical="center"/>
    </xf>
    <xf numFmtId="0" fontId="1" fillId="0" borderId="41" xfId="0" applyFont="1" applyBorder="1" applyAlignment="1">
      <alignment horizontal="right" vertical="center"/>
    </xf>
    <xf numFmtId="0" fontId="1" fillId="0" borderId="28" xfId="0" applyFont="1" applyBorder="1" applyAlignment="1">
      <alignment horizontal="righ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7" borderId="3" xfId="0" applyFont="1" applyFill="1" applyBorder="1" applyAlignment="1">
      <alignment horizontal="center" vertical="center"/>
    </xf>
    <xf numFmtId="0" fontId="1" fillId="7" borderId="7" xfId="0" applyFont="1" applyFill="1" applyBorder="1" applyAlignment="1">
      <alignment horizontal="center" vertical="center"/>
    </xf>
    <xf numFmtId="0" fontId="0" fillId="0" borderId="69" xfId="0" applyBorder="1" applyAlignment="1">
      <alignment horizontal="center" vertical="center"/>
    </xf>
    <xf numFmtId="0" fontId="0" fillId="0" borderId="70" xfId="0" applyBorder="1" applyAlignment="1">
      <alignment horizontal="center" vertical="center"/>
    </xf>
    <xf numFmtId="0" fontId="1" fillId="0" borderId="41" xfId="0" applyFont="1" applyBorder="1" applyAlignment="1">
      <alignment horizontal="right" wrapText="1"/>
    </xf>
    <xf numFmtId="0" fontId="1" fillId="0" borderId="28" xfId="0" applyFont="1" applyBorder="1" applyAlignment="1">
      <alignment horizontal="right" wrapText="1"/>
    </xf>
    <xf numFmtId="0" fontId="1" fillId="10" borderId="71" xfId="0" applyFont="1" applyFill="1" applyBorder="1" applyAlignment="1">
      <alignment horizontal="center" vertical="center" wrapText="1"/>
    </xf>
    <xf numFmtId="0" fontId="1" fillId="10" borderId="64" xfId="0" applyFont="1" applyFill="1" applyBorder="1" applyAlignment="1">
      <alignment horizontal="center" vertical="center" wrapText="1"/>
    </xf>
    <xf numFmtId="0" fontId="1" fillId="10" borderId="25" xfId="0" applyFont="1" applyFill="1" applyBorder="1" applyAlignment="1">
      <alignment horizontal="center" vertical="center"/>
    </xf>
    <xf numFmtId="0" fontId="1" fillId="10" borderId="26" xfId="0" applyFont="1" applyFill="1" applyBorder="1" applyAlignment="1">
      <alignment horizontal="center" vertical="center"/>
    </xf>
    <xf numFmtId="0" fontId="1" fillId="10" borderId="42" xfId="0" applyFont="1" applyFill="1" applyBorder="1" applyAlignment="1">
      <alignment horizontal="center" vertical="center"/>
    </xf>
    <xf numFmtId="0" fontId="1" fillId="0" borderId="43" xfId="0" applyFont="1" applyBorder="1" applyAlignment="1">
      <alignment horizontal="right" vertical="center"/>
    </xf>
    <xf numFmtId="0" fontId="1" fillId="0" borderId="19" xfId="0" applyFont="1" applyBorder="1" applyAlignment="1">
      <alignment horizontal="right" vertical="center"/>
    </xf>
    <xf numFmtId="0" fontId="0" fillId="0" borderId="51" xfId="0" applyBorder="1" applyAlignment="1">
      <alignment horizontal="center" vertical="center"/>
    </xf>
    <xf numFmtId="0" fontId="0" fillId="0" borderId="59" xfId="0" applyBorder="1" applyAlignment="1">
      <alignment horizontal="center" vertical="center"/>
    </xf>
    <xf numFmtId="0" fontId="0" fillId="0" borderId="60" xfId="0" applyBorder="1" applyAlignment="1">
      <alignment horizontal="center" vertical="center"/>
    </xf>
    <xf numFmtId="0" fontId="0" fillId="0" borderId="46" xfId="0" applyBorder="1" applyAlignment="1">
      <alignment horizontal="center" vertical="center"/>
    </xf>
    <xf numFmtId="0" fontId="0" fillId="0" borderId="72" xfId="0" applyBorder="1" applyAlignment="1">
      <alignment horizontal="center" vertical="center"/>
    </xf>
    <xf numFmtId="0" fontId="0" fillId="0" borderId="0" xfId="0" applyBorder="1" applyAlignment="1">
      <alignment horizontal="center" vertical="center"/>
    </xf>
    <xf numFmtId="0" fontId="1" fillId="2" borderId="3"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69" xfId="0" applyFont="1" applyFill="1" applyBorder="1" applyAlignment="1">
      <alignment horizontal="center" vertical="center" wrapText="1"/>
    </xf>
    <xf numFmtId="0" fontId="1" fillId="2" borderId="70" xfId="0" applyFont="1" applyFill="1" applyBorder="1" applyAlignment="1">
      <alignment horizontal="center" vertical="center" wrapText="1"/>
    </xf>
    <xf numFmtId="0" fontId="0" fillId="0" borderId="24" xfId="0" applyBorder="1" applyAlignment="1">
      <alignment horizontal="center" vertical="center"/>
    </xf>
    <xf numFmtId="0" fontId="0" fillId="0" borderId="16" xfId="0" applyBorder="1" applyAlignment="1">
      <alignment horizontal="center" vertical="center"/>
    </xf>
    <xf numFmtId="0" fontId="1" fillId="0" borderId="48" xfId="0" applyFont="1" applyBorder="1" applyAlignment="1">
      <alignment horizontal="right" vertical="center"/>
    </xf>
    <xf numFmtId="0" fontId="1" fillId="0" borderId="47" xfId="0" applyFont="1" applyBorder="1" applyAlignment="1">
      <alignment horizontal="right" vertical="center"/>
    </xf>
    <xf numFmtId="0" fontId="1" fillId="0" borderId="45" xfId="0" applyFont="1" applyBorder="1" applyAlignment="1">
      <alignment horizontal="right" vertical="center"/>
    </xf>
    <xf numFmtId="0" fontId="1" fillId="7" borderId="3"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0" fillId="0" borderId="41" xfId="0" applyBorder="1" applyAlignment="1">
      <alignment horizontal="center" vertical="center" wrapText="1"/>
    </xf>
    <xf numFmtId="0" fontId="0" fillId="0" borderId="29" xfId="0" applyBorder="1" applyAlignment="1">
      <alignment horizontal="center" vertical="center" wrapText="1"/>
    </xf>
    <xf numFmtId="0" fontId="0" fillId="0" borderId="43" xfId="0" applyBorder="1" applyAlignment="1">
      <alignment horizontal="center" vertical="center" wrapText="1"/>
    </xf>
    <xf numFmtId="0" fontId="0" fillId="0" borderId="17" xfId="0" applyBorder="1" applyAlignment="1">
      <alignment horizontal="center" vertical="center" wrapText="1"/>
    </xf>
    <xf numFmtId="0" fontId="0" fillId="0" borderId="46" xfId="0" applyBorder="1" applyAlignment="1">
      <alignment horizontal="center" vertical="center" wrapText="1"/>
    </xf>
    <xf numFmtId="0" fontId="0" fillId="0" borderId="16" xfId="0" applyBorder="1" applyAlignment="1">
      <alignment horizontal="center" vertical="center" wrapText="1"/>
    </xf>
    <xf numFmtId="0" fontId="1" fillId="3" borderId="48" xfId="0" applyFont="1" applyFill="1" applyBorder="1" applyAlignment="1">
      <alignment horizontal="right" vertical="center"/>
    </xf>
    <xf numFmtId="0" fontId="1" fillId="3" borderId="45" xfId="0" applyFont="1" applyFill="1" applyBorder="1" applyAlignment="1">
      <alignment horizontal="right" vertical="center"/>
    </xf>
    <xf numFmtId="0" fontId="1" fillId="3" borderId="30" xfId="0" applyFont="1" applyFill="1" applyBorder="1" applyAlignment="1">
      <alignment horizontal="right" vertical="center"/>
    </xf>
    <xf numFmtId="0" fontId="1" fillId="3" borderId="32" xfId="0" applyFont="1" applyFill="1" applyBorder="1" applyAlignment="1">
      <alignment horizontal="right" vertical="center"/>
    </xf>
    <xf numFmtId="0" fontId="1" fillId="6" borderId="0" xfId="0" applyFont="1" applyFill="1" applyAlignment="1">
      <alignment horizontal="right" vertical="center"/>
    </xf>
    <xf numFmtId="0" fontId="10" fillId="11" borderId="1" xfId="0" applyFont="1" applyFill="1" applyBorder="1" applyAlignment="1">
      <alignment horizontal="center" vertical="center"/>
    </xf>
    <xf numFmtId="0" fontId="10" fillId="11" borderId="4"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4" xfId="0" applyFont="1" applyFill="1" applyBorder="1" applyAlignment="1">
      <alignment horizontal="center" vertical="center"/>
    </xf>
    <xf numFmtId="0" fontId="1" fillId="3" borderId="25" xfId="0" applyFont="1" applyFill="1" applyBorder="1" applyAlignment="1">
      <alignment horizontal="right" vertical="center" wrapText="1"/>
    </xf>
    <xf numFmtId="0" fontId="1" fillId="3" borderId="27" xfId="0" applyFont="1" applyFill="1" applyBorder="1" applyAlignment="1">
      <alignment horizontal="right" vertical="center" wrapText="1"/>
    </xf>
    <xf numFmtId="0" fontId="10" fillId="11" borderId="43" xfId="0" applyFont="1" applyFill="1" applyBorder="1" applyAlignment="1">
      <alignment horizontal="right" vertical="center"/>
    </xf>
    <xf numFmtId="0" fontId="10" fillId="11" borderId="60" xfId="0" applyFont="1" applyFill="1" applyBorder="1" applyAlignment="1">
      <alignment horizontal="right" vertical="center"/>
    </xf>
    <xf numFmtId="0" fontId="10" fillId="11" borderId="43" xfId="0" applyFont="1" applyFill="1" applyBorder="1" applyAlignment="1">
      <alignment horizontal="right" vertical="center" wrapText="1"/>
    </xf>
    <xf numFmtId="0" fontId="10" fillId="11" borderId="60" xfId="0" applyFont="1" applyFill="1" applyBorder="1" applyAlignment="1">
      <alignment horizontal="right" vertical="center" wrapText="1"/>
    </xf>
    <xf numFmtId="0" fontId="10" fillId="11" borderId="50" xfId="0" applyFont="1" applyFill="1" applyBorder="1" applyAlignment="1">
      <alignment horizontal="right" vertical="center"/>
    </xf>
    <xf numFmtId="0" fontId="10" fillId="11" borderId="61" xfId="0" applyFont="1" applyFill="1" applyBorder="1" applyAlignment="1">
      <alignment horizontal="right" vertical="center"/>
    </xf>
    <xf numFmtId="0" fontId="10" fillId="11" borderId="50" xfId="0" applyFont="1" applyFill="1" applyBorder="1" applyAlignment="1">
      <alignment horizontal="right" vertical="center" wrapText="1"/>
    </xf>
    <xf numFmtId="0" fontId="10" fillId="11" borderId="61" xfId="0" applyFont="1" applyFill="1" applyBorder="1" applyAlignment="1">
      <alignment horizontal="right" vertical="center" wrapText="1"/>
    </xf>
    <xf numFmtId="0" fontId="10" fillId="11" borderId="41" xfId="0" applyFont="1" applyFill="1" applyBorder="1" applyAlignment="1">
      <alignment horizontal="center" vertical="center" textRotation="90"/>
    </xf>
    <xf numFmtId="0" fontId="10" fillId="11" borderId="43" xfId="0" applyFont="1" applyFill="1" applyBorder="1" applyAlignment="1">
      <alignment horizontal="center" vertical="center" textRotation="90"/>
    </xf>
    <xf numFmtId="0" fontId="10" fillId="11" borderId="50" xfId="0" applyFont="1" applyFill="1" applyBorder="1" applyAlignment="1">
      <alignment horizontal="center" vertical="center" textRotation="90"/>
    </xf>
    <xf numFmtId="0" fontId="10" fillId="11" borderId="69" xfId="0" applyFont="1" applyFill="1" applyBorder="1" applyAlignment="1">
      <alignment horizontal="center" vertical="center" textRotation="90"/>
    </xf>
    <xf numFmtId="0" fontId="10" fillId="11" borderId="39" xfId="0" applyFont="1" applyFill="1" applyBorder="1" applyAlignment="1">
      <alignment horizontal="center" vertical="center" textRotation="90"/>
    </xf>
    <xf numFmtId="0" fontId="10" fillId="11" borderId="40" xfId="0" applyFont="1" applyFill="1" applyBorder="1" applyAlignment="1">
      <alignment horizontal="center" vertical="center" textRotation="90"/>
    </xf>
    <xf numFmtId="0" fontId="10" fillId="11" borderId="51" xfId="0" applyFont="1" applyFill="1" applyBorder="1" applyAlignment="1">
      <alignment horizontal="right" vertical="center"/>
    </xf>
    <xf numFmtId="0" fontId="10" fillId="11" borderId="59" xfId="0" applyFont="1" applyFill="1" applyBorder="1" applyAlignment="1">
      <alignment horizontal="right" vertical="center"/>
    </xf>
    <xf numFmtId="0" fontId="10" fillId="11" borderId="41" xfId="0" applyFont="1" applyFill="1" applyBorder="1" applyAlignment="1">
      <alignment horizontal="right" vertical="center" wrapText="1"/>
    </xf>
    <xf numFmtId="0" fontId="10" fillId="11" borderId="74" xfId="0" applyFont="1" applyFill="1" applyBorder="1" applyAlignment="1">
      <alignment horizontal="right" vertical="center" wrapText="1"/>
    </xf>
    <xf numFmtId="0" fontId="10" fillId="11" borderId="8" xfId="0" applyFont="1" applyFill="1" applyBorder="1" applyAlignment="1">
      <alignment horizontal="center" vertical="center"/>
    </xf>
    <xf numFmtId="0" fontId="10" fillId="11" borderId="36" xfId="0" applyFont="1" applyFill="1" applyBorder="1" applyAlignment="1">
      <alignment horizontal="center" vertical="center"/>
    </xf>
    <xf numFmtId="0" fontId="10" fillId="11" borderId="9" xfId="0" applyFont="1" applyFill="1" applyBorder="1" applyAlignment="1">
      <alignment horizontal="center" vertical="center"/>
    </xf>
    <xf numFmtId="0" fontId="10" fillId="11" borderId="34"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41"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10" fillId="11" borderId="50" xfId="0" applyFont="1" applyFill="1" applyBorder="1" applyAlignment="1">
      <alignment horizontal="center" vertical="center" wrapText="1"/>
    </xf>
    <xf numFmtId="0" fontId="10" fillId="11" borderId="23" xfId="0" applyFont="1" applyFill="1" applyBorder="1" applyAlignment="1">
      <alignment horizontal="center" vertical="center" wrapText="1"/>
    </xf>
    <xf numFmtId="0" fontId="10" fillId="11" borderId="28" xfId="0" applyFont="1" applyFill="1" applyBorder="1" applyAlignment="1">
      <alignment horizontal="center" vertical="center"/>
    </xf>
    <xf numFmtId="0" fontId="10" fillId="11" borderId="29" xfId="0" applyFont="1" applyFill="1" applyBorder="1" applyAlignment="1">
      <alignment horizontal="center" vertical="center"/>
    </xf>
    <xf numFmtId="0" fontId="10" fillId="11" borderId="29" xfId="0" applyFont="1" applyFill="1" applyBorder="1" applyAlignment="1">
      <alignment horizontal="center" vertical="center" wrapText="1"/>
    </xf>
    <xf numFmtId="0" fontId="10" fillId="11" borderId="46" xfId="0" applyFont="1" applyFill="1" applyBorder="1" applyAlignment="1">
      <alignment horizontal="center" vertical="center" wrapText="1"/>
    </xf>
    <xf numFmtId="0" fontId="10" fillId="11" borderId="16" xfId="0" applyFont="1" applyFill="1" applyBorder="1" applyAlignment="1">
      <alignment horizontal="center" vertical="center" wrapText="1"/>
    </xf>
    <xf numFmtId="0" fontId="10" fillId="11" borderId="41" xfId="0" applyFont="1" applyFill="1" applyBorder="1" applyAlignment="1">
      <alignment horizontal="center"/>
    </xf>
    <xf numFmtId="0" fontId="10" fillId="11" borderId="28" xfId="0" applyFont="1" applyFill="1" applyBorder="1" applyAlignment="1">
      <alignment horizontal="center"/>
    </xf>
    <xf numFmtId="0" fontId="10" fillId="11" borderId="29" xfId="0" applyFont="1" applyFill="1" applyBorder="1" applyAlignment="1">
      <alignment horizontal="center"/>
    </xf>
    <xf numFmtId="0" fontId="10" fillId="11" borderId="27" xfId="0" applyFont="1" applyFill="1" applyBorder="1" applyAlignment="1">
      <alignment horizontal="center" vertical="center"/>
    </xf>
    <xf numFmtId="0" fontId="0" fillId="0" borderId="50" xfId="0" applyFill="1" applyBorder="1" applyAlignment="1">
      <alignment horizontal="center" vertical="center"/>
    </xf>
    <xf numFmtId="0" fontId="0" fillId="0" borderId="49" xfId="0" applyFill="1" applyBorder="1" applyAlignment="1">
      <alignment horizontal="center" vertical="center"/>
    </xf>
    <xf numFmtId="0" fontId="1" fillId="0" borderId="25" xfId="0" applyFont="1" applyFill="1" applyBorder="1" applyAlignment="1">
      <alignment horizontal="right" vertical="center"/>
    </xf>
    <xf numFmtId="0" fontId="1" fillId="0" borderId="26" xfId="0" applyFont="1" applyFill="1" applyBorder="1" applyAlignment="1">
      <alignment horizontal="right" vertical="center"/>
    </xf>
    <xf numFmtId="0" fontId="1" fillId="0" borderId="27" xfId="0" applyFont="1" applyFill="1" applyBorder="1" applyAlignment="1">
      <alignment horizontal="right" vertical="center"/>
    </xf>
    <xf numFmtId="0" fontId="1" fillId="0" borderId="48" xfId="0" applyFont="1" applyFill="1" applyBorder="1" applyAlignment="1">
      <alignment horizontal="right" vertical="center"/>
    </xf>
    <xf numFmtId="0" fontId="1" fillId="0" borderId="47" xfId="0" applyFont="1" applyFill="1" applyBorder="1" applyAlignment="1">
      <alignment horizontal="right" vertical="center"/>
    </xf>
    <xf numFmtId="0" fontId="1" fillId="0" borderId="45" xfId="0" applyFont="1" applyFill="1" applyBorder="1" applyAlignment="1">
      <alignment horizontal="right" vertical="center"/>
    </xf>
    <xf numFmtId="0" fontId="1" fillId="0" borderId="30" xfId="0" applyFont="1" applyFill="1" applyBorder="1" applyAlignment="1">
      <alignment horizontal="right" vertical="center"/>
    </xf>
    <xf numFmtId="0" fontId="1" fillId="0" borderId="31" xfId="0" applyFont="1" applyFill="1" applyBorder="1" applyAlignment="1">
      <alignment horizontal="right" vertical="center"/>
    </xf>
    <xf numFmtId="0" fontId="1" fillId="0" borderId="32" xfId="0" applyFont="1" applyFill="1" applyBorder="1" applyAlignment="1">
      <alignment horizontal="right" vertical="center"/>
    </xf>
    <xf numFmtId="0" fontId="0" fillId="0" borderId="51" xfId="0" applyBorder="1" applyAlignment="1">
      <alignment horizontal="center" vertical="center" wrapText="1"/>
    </xf>
    <xf numFmtId="0" fontId="0" fillId="0" borderId="24" xfId="0" applyBorder="1" applyAlignment="1">
      <alignment horizontal="center" vertical="center" wrapText="1"/>
    </xf>
    <xf numFmtId="0" fontId="10" fillId="11" borderId="51" xfId="0" applyFont="1" applyFill="1" applyBorder="1" applyAlignment="1">
      <alignment horizontal="center" vertical="center" textRotation="90"/>
    </xf>
    <xf numFmtId="0" fontId="10" fillId="11" borderId="46" xfId="0" applyFont="1" applyFill="1" applyBorder="1" applyAlignment="1">
      <alignment horizontal="center" vertical="center" textRotation="90"/>
    </xf>
    <xf numFmtId="0" fontId="10" fillId="11" borderId="55" xfId="0" applyFont="1" applyFill="1" applyBorder="1" applyAlignment="1">
      <alignment horizontal="center" vertical="center" textRotation="90" wrapText="1"/>
    </xf>
    <xf numFmtId="0" fontId="10" fillId="11" borderId="56" xfId="0" applyFont="1" applyFill="1" applyBorder="1" applyAlignment="1">
      <alignment horizontal="center" vertical="center" textRotation="90" wrapText="1"/>
    </xf>
    <xf numFmtId="0" fontId="10" fillId="11" borderId="69" xfId="0" applyFont="1" applyFill="1" applyBorder="1" applyAlignment="1">
      <alignment horizontal="center" vertical="center"/>
    </xf>
    <xf numFmtId="0" fontId="10" fillId="11" borderId="12" xfId="0" applyFont="1" applyFill="1" applyBorder="1" applyAlignment="1">
      <alignment horizontal="center" vertical="center"/>
    </xf>
    <xf numFmtId="0" fontId="10" fillId="11" borderId="70" xfId="0" applyFont="1" applyFill="1" applyBorder="1" applyAlignment="1">
      <alignment horizontal="center" vertical="center"/>
    </xf>
    <xf numFmtId="0" fontId="10" fillId="11" borderId="49" xfId="0" applyFont="1" applyFill="1" applyBorder="1" applyAlignment="1">
      <alignment horizontal="center" vertical="center" wrapText="1"/>
    </xf>
    <xf numFmtId="0" fontId="10" fillId="11" borderId="41" xfId="0" applyFont="1" applyFill="1"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1" fillId="4" borderId="0" xfId="0" applyFont="1" applyFill="1" applyAlignment="1">
      <alignment horizontal="right"/>
    </xf>
    <xf numFmtId="0" fontId="10" fillId="11" borderId="17" xfId="0" applyFont="1" applyFill="1" applyBorder="1" applyAlignment="1">
      <alignment horizontal="right" vertical="center"/>
    </xf>
    <xf numFmtId="0" fontId="10" fillId="11" borderId="17" xfId="0" applyFont="1" applyFill="1" applyBorder="1" applyAlignment="1">
      <alignment horizontal="right" vertical="center" wrapText="1"/>
    </xf>
    <xf numFmtId="0" fontId="10" fillId="11" borderId="49" xfId="0" applyFont="1" applyFill="1" applyBorder="1" applyAlignment="1">
      <alignment horizontal="right" vertical="center"/>
    </xf>
    <xf numFmtId="0" fontId="10" fillId="11" borderId="49" xfId="0" applyFont="1" applyFill="1" applyBorder="1" applyAlignment="1">
      <alignment horizontal="right" vertical="center" wrapText="1"/>
    </xf>
    <xf numFmtId="0" fontId="10" fillId="11" borderId="41" xfId="0" applyFont="1" applyFill="1" applyBorder="1" applyAlignment="1">
      <alignment horizontal="right" vertical="center"/>
    </xf>
    <xf numFmtId="0" fontId="10" fillId="11" borderId="29" xfId="0" applyFont="1" applyFill="1" applyBorder="1" applyAlignment="1">
      <alignment horizontal="right" vertical="center"/>
    </xf>
    <xf numFmtId="0" fontId="10" fillId="11" borderId="51" xfId="0" applyFont="1" applyFill="1" applyBorder="1" applyAlignment="1">
      <alignment horizontal="right" vertical="center" wrapText="1"/>
    </xf>
    <xf numFmtId="0" fontId="10" fillId="11" borderId="59" xfId="0" applyFont="1" applyFill="1" applyBorder="1" applyAlignment="1">
      <alignment horizontal="right" vertical="center" wrapText="1"/>
    </xf>
    <xf numFmtId="0" fontId="10" fillId="11" borderId="29" xfId="0" applyFont="1" applyFill="1" applyBorder="1" applyAlignment="1">
      <alignment horizontal="right" vertical="center" wrapText="1"/>
    </xf>
    <xf numFmtId="0" fontId="10" fillId="11" borderId="3" xfId="0" applyFont="1" applyFill="1" applyBorder="1" applyAlignment="1">
      <alignment horizontal="center" vertical="center"/>
    </xf>
    <xf numFmtId="0" fontId="10" fillId="11" borderId="5" xfId="0" applyFont="1" applyFill="1" applyBorder="1" applyAlignment="1">
      <alignment horizontal="center" vertical="center"/>
    </xf>
    <xf numFmtId="0" fontId="10" fillId="11" borderId="7" xfId="0" applyFont="1" applyFill="1" applyBorder="1" applyAlignment="1">
      <alignment horizontal="center" vertical="center"/>
    </xf>
    <xf numFmtId="0" fontId="10" fillId="11" borderId="1" xfId="0" applyFont="1" applyFill="1" applyBorder="1" applyAlignment="1">
      <alignment horizontal="center"/>
    </xf>
    <xf numFmtId="0" fontId="10" fillId="11" borderId="34" xfId="0" applyFont="1" applyFill="1" applyBorder="1" applyAlignment="1">
      <alignment horizontal="center"/>
    </xf>
    <xf numFmtId="0" fontId="10" fillId="11" borderId="2" xfId="0" applyFont="1" applyFill="1" applyBorder="1" applyAlignment="1">
      <alignment horizontal="center"/>
    </xf>
    <xf numFmtId="0" fontId="10" fillId="11" borderId="10" xfId="0" applyFont="1" applyFill="1" applyBorder="1" applyAlignment="1">
      <alignment horizontal="center" vertical="center"/>
    </xf>
    <xf numFmtId="0" fontId="10" fillId="11" borderId="11" xfId="0" applyFont="1" applyFill="1" applyBorder="1" applyAlignment="1">
      <alignment horizontal="center" vertical="center"/>
    </xf>
    <xf numFmtId="0" fontId="10" fillId="11" borderId="24" xfId="0" applyFont="1" applyFill="1" applyBorder="1" applyAlignment="1">
      <alignment horizontal="center" vertical="center"/>
    </xf>
    <xf numFmtId="0" fontId="10" fillId="11" borderId="27" xfId="0" applyFont="1" applyFill="1" applyBorder="1" applyAlignment="1">
      <alignment horizontal="center"/>
    </xf>
    <xf numFmtId="0" fontId="1" fillId="2" borderId="41" xfId="0" applyFont="1" applyFill="1" applyBorder="1" applyAlignment="1">
      <alignment horizontal="center" vertical="center"/>
    </xf>
    <xf numFmtId="0" fontId="1" fillId="2" borderId="29" xfId="0" applyFont="1" applyFill="1" applyBorder="1" applyAlignment="1">
      <alignment horizontal="center" vertical="center"/>
    </xf>
    <xf numFmtId="0" fontId="1" fillId="12" borderId="30" xfId="0" applyFont="1" applyFill="1" applyBorder="1" applyAlignment="1">
      <alignment horizontal="right" vertical="center"/>
    </xf>
    <xf numFmtId="0" fontId="1" fillId="12" borderId="31" xfId="0" applyFont="1" applyFill="1" applyBorder="1" applyAlignment="1">
      <alignment horizontal="right" vertical="center"/>
    </xf>
    <xf numFmtId="0" fontId="1" fillId="12" borderId="50" xfId="0" applyFont="1" applyFill="1" applyBorder="1" applyAlignment="1">
      <alignment horizontal="right" vertical="center"/>
    </xf>
    <xf numFmtId="0" fontId="1" fillId="12" borderId="61" xfId="0" applyFont="1" applyFill="1" applyBorder="1" applyAlignment="1">
      <alignment horizontal="right" vertical="center"/>
    </xf>
    <xf numFmtId="0" fontId="1" fillId="4" borderId="0" xfId="0" applyFont="1" applyFill="1" applyAlignment="1">
      <alignment horizontal="center" vertical="center"/>
    </xf>
    <xf numFmtId="0" fontId="1" fillId="12" borderId="39" xfId="0" applyFont="1" applyFill="1" applyBorder="1" applyAlignment="1">
      <alignment horizontal="center" vertical="center" textRotation="90"/>
    </xf>
    <xf numFmtId="0" fontId="1" fillId="12" borderId="41" xfId="0" applyFont="1" applyFill="1" applyBorder="1" applyAlignment="1">
      <alignment horizontal="center" vertical="center" textRotation="90"/>
    </xf>
    <xf numFmtId="0" fontId="1" fillId="12" borderId="43" xfId="0" applyFont="1" applyFill="1" applyBorder="1" applyAlignment="1">
      <alignment horizontal="center" vertical="center" textRotation="90"/>
    </xf>
    <xf numFmtId="0" fontId="1" fillId="12" borderId="46" xfId="0" applyFont="1" applyFill="1" applyBorder="1" applyAlignment="1">
      <alignment horizontal="center" vertical="center" textRotation="90"/>
    </xf>
    <xf numFmtId="0" fontId="1" fillId="12" borderId="51" xfId="0" applyFont="1" applyFill="1" applyBorder="1" applyAlignment="1">
      <alignment horizontal="center" vertical="center" textRotation="90"/>
    </xf>
    <xf numFmtId="0" fontId="1" fillId="12" borderId="25" xfId="0" applyFont="1" applyFill="1" applyBorder="1" applyAlignment="1">
      <alignment horizontal="right" vertical="center"/>
    </xf>
    <xf numFmtId="0" fontId="1" fillId="12" borderId="26" xfId="0" applyFont="1" applyFill="1" applyBorder="1" applyAlignment="1">
      <alignment horizontal="right" vertical="center"/>
    </xf>
    <xf numFmtId="0" fontId="1" fillId="12" borderId="41" xfId="0" applyFont="1" applyFill="1" applyBorder="1" applyAlignment="1">
      <alignment horizontal="right" vertical="center"/>
    </xf>
    <xf numFmtId="0" fontId="1" fillId="12" borderId="74" xfId="0" applyFont="1" applyFill="1" applyBorder="1" applyAlignment="1">
      <alignment horizontal="right" vertical="center"/>
    </xf>
    <xf numFmtId="0" fontId="1" fillId="12" borderId="8" xfId="0" applyFont="1" applyFill="1" applyBorder="1" applyAlignment="1">
      <alignment horizontal="center" vertical="center"/>
    </xf>
    <xf numFmtId="0" fontId="1" fillId="12" borderId="36" xfId="0" applyFont="1" applyFill="1" applyBorder="1" applyAlignment="1">
      <alignment horizontal="center" vertical="center"/>
    </xf>
    <xf numFmtId="0" fontId="1" fillId="12" borderId="9" xfId="0" applyFont="1" applyFill="1" applyBorder="1" applyAlignment="1">
      <alignment horizontal="center" vertical="center"/>
    </xf>
    <xf numFmtId="0" fontId="1" fillId="12" borderId="1" xfId="0" applyFont="1" applyFill="1" applyBorder="1" applyAlignment="1">
      <alignment horizontal="center" vertical="center"/>
    </xf>
    <xf numFmtId="0" fontId="1" fillId="12" borderId="34" xfId="0" applyFont="1" applyFill="1" applyBorder="1" applyAlignment="1">
      <alignment horizontal="center" vertical="center"/>
    </xf>
    <xf numFmtId="0" fontId="1" fillId="12" borderId="2" xfId="0" applyFont="1" applyFill="1" applyBorder="1" applyAlignment="1">
      <alignment horizontal="center" vertical="center"/>
    </xf>
    <xf numFmtId="0" fontId="1" fillId="12" borderId="8" xfId="0" applyFont="1" applyFill="1" applyBorder="1" applyAlignment="1">
      <alignment horizontal="center" vertical="center" wrapText="1"/>
    </xf>
    <xf numFmtId="0" fontId="1" fillId="12" borderId="37" xfId="0" applyFont="1" applyFill="1" applyBorder="1" applyAlignment="1">
      <alignment horizontal="center" vertical="center" wrapText="1"/>
    </xf>
    <xf numFmtId="0" fontId="1" fillId="12" borderId="21" xfId="0" applyFont="1" applyFill="1" applyBorder="1" applyAlignment="1">
      <alignment horizontal="center" vertical="center" wrapText="1"/>
    </xf>
    <xf numFmtId="0" fontId="1" fillId="12" borderId="38" xfId="0" applyFont="1" applyFill="1" applyBorder="1" applyAlignment="1">
      <alignment horizontal="center" vertical="center" wrapText="1"/>
    </xf>
    <xf numFmtId="0" fontId="1" fillId="12" borderId="74" xfId="0" applyFont="1" applyFill="1" applyBorder="1" applyAlignment="1">
      <alignment horizontal="center" vertical="center"/>
    </xf>
    <xf numFmtId="0" fontId="1" fillId="12" borderId="26" xfId="0" applyFont="1" applyFill="1" applyBorder="1" applyAlignment="1">
      <alignment horizontal="center" vertical="center"/>
    </xf>
    <xf numFmtId="0" fontId="1" fillId="12" borderId="42" xfId="0" applyFont="1" applyFill="1" applyBorder="1" applyAlignment="1">
      <alignment horizontal="center" vertical="center"/>
    </xf>
    <xf numFmtId="0" fontId="1" fillId="12" borderId="41" xfId="0" applyFont="1" applyFill="1" applyBorder="1" applyAlignment="1">
      <alignment horizontal="center" vertical="center" wrapText="1"/>
    </xf>
    <xf numFmtId="0" fontId="1" fillId="12" borderId="28" xfId="0" applyFont="1" applyFill="1" applyBorder="1" applyAlignment="1">
      <alignment horizontal="center" vertical="center" wrapText="1"/>
    </xf>
    <xf numFmtId="0" fontId="1" fillId="12" borderId="50" xfId="0" applyFont="1" applyFill="1" applyBorder="1" applyAlignment="1">
      <alignment horizontal="center" vertical="center" wrapText="1"/>
    </xf>
    <xf numFmtId="0" fontId="1" fillId="12" borderId="23" xfId="0" applyFont="1" applyFill="1" applyBorder="1" applyAlignment="1">
      <alignment horizontal="center" vertical="center" wrapText="1"/>
    </xf>
    <xf numFmtId="0" fontId="1" fillId="12" borderId="28" xfId="0" applyFont="1" applyFill="1" applyBorder="1" applyAlignment="1">
      <alignment horizontal="center" vertical="center"/>
    </xf>
    <xf numFmtId="0" fontId="1" fillId="12" borderId="29" xfId="0" applyFont="1" applyFill="1" applyBorder="1" applyAlignment="1">
      <alignment horizontal="center" vertical="center"/>
    </xf>
    <xf numFmtId="0" fontId="1" fillId="12" borderId="29" xfId="0" applyFont="1" applyFill="1" applyBorder="1" applyAlignment="1">
      <alignment horizontal="center" vertical="center" wrapText="1"/>
    </xf>
    <xf numFmtId="0" fontId="1" fillId="12" borderId="49" xfId="0" applyFont="1" applyFill="1" applyBorder="1" applyAlignment="1">
      <alignment horizontal="center" vertical="center" wrapText="1"/>
    </xf>
    <xf numFmtId="0" fontId="1" fillId="12" borderId="27"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953735"/>
      <color rgb="FFC0504D"/>
      <color rgb="FF4BACC6"/>
      <color rgb="FF9BBB59"/>
      <color rgb="FFE494BE"/>
      <color rgb="FF7F7F7F"/>
      <color rgb="FF264478"/>
      <color rgb="FF4F81BD"/>
      <color rgb="FF255E91"/>
      <color rgb="FF00B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7.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9.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0.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1.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12.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3.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4.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5.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6.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7.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8.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9.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20.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21.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22.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23.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NZ" sz="1100" b="1">
                <a:solidFill>
                  <a:sysClr val="windowText" lastClr="000000"/>
                </a:solidFill>
              </a:rPr>
              <a:t>ESI Lost Time Injury Numbers and Frequency Rates</a:t>
            </a:r>
          </a:p>
        </c:rich>
      </c:tx>
      <c:layout>
        <c:manualLayout>
          <c:xMode val="edge"/>
          <c:yMode val="edge"/>
          <c:x val="0.19219494805776008"/>
          <c:y val="2.72911054195774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5"/>
          <c:order val="5"/>
          <c:tx>
            <c:strRef>
              <c:f>'All Industry'!$J$31</c:f>
              <c:strCache>
                <c:ptCount val="1"/>
                <c:pt idx="0">
                  <c:v>Industry Total</c:v>
                </c:pt>
              </c:strCache>
            </c:strRef>
          </c:tx>
          <c:spPr>
            <a:solidFill>
              <a:schemeClr val="accent2"/>
            </a:solidFill>
            <a:ln>
              <a:noFill/>
            </a:ln>
            <a:effectLst/>
          </c:spPr>
          <c:invertIfNegative val="0"/>
          <c:dLbls>
            <c:spPr>
              <a:solidFill>
                <a:schemeClr val="lt1"/>
              </a:solidFill>
              <a:ln w="28575" cap="flat" cmpd="sng" algn="ctr">
                <a:solidFill>
                  <a:schemeClr val="accent2"/>
                </a:solidFill>
                <a:prstDash val="solid"/>
                <a:miter lim="800000"/>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'All Industry'!$B$32:$B$41</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Industry'!$J$32:$J$41</c:f>
              <c:numCache>
                <c:formatCode>General</c:formatCode>
                <c:ptCount val="10"/>
                <c:pt idx="0">
                  <c:v>135</c:v>
                </c:pt>
                <c:pt idx="1">
                  <c:v>167</c:v>
                </c:pt>
                <c:pt idx="2">
                  <c:v>171</c:v>
                </c:pt>
                <c:pt idx="3">
                  <c:v>142</c:v>
                </c:pt>
                <c:pt idx="4">
                  <c:v>134</c:v>
                </c:pt>
                <c:pt idx="5">
                  <c:v>140</c:v>
                </c:pt>
                <c:pt idx="6">
                  <c:v>128</c:v>
                </c:pt>
                <c:pt idx="7">
                  <c:v>144</c:v>
                </c:pt>
                <c:pt idx="8">
                  <c:v>109</c:v>
                </c:pt>
                <c:pt idx="9">
                  <c:v>125</c:v>
                </c:pt>
              </c:numCache>
            </c:numRef>
          </c:val>
          <c:extLst>
            <c:ext xmlns:c16="http://schemas.microsoft.com/office/drawing/2014/chart" uri="{C3380CC4-5D6E-409C-BE32-E72D297353CC}">
              <c16:uniqueId val="{00000000-2BA1-476E-A54F-A79E69DE14F3}"/>
            </c:ext>
          </c:extLst>
        </c:ser>
        <c:dLbls>
          <c:showLegendKey val="0"/>
          <c:showVal val="0"/>
          <c:showCatName val="0"/>
          <c:showSerName val="0"/>
          <c:showPercent val="0"/>
          <c:showBubbleSize val="0"/>
        </c:dLbls>
        <c:gapWidth val="150"/>
        <c:axId val="422563768"/>
        <c:axId val="422564160"/>
      </c:barChart>
      <c:lineChart>
        <c:grouping val="standard"/>
        <c:varyColors val="0"/>
        <c:ser>
          <c:idx val="4"/>
          <c:order val="4"/>
          <c:tx>
            <c:strRef>
              <c:f>'All Industry'!$J$44</c:f>
              <c:strCache>
                <c:ptCount val="1"/>
                <c:pt idx="0">
                  <c:v>Industry Total</c:v>
                </c:pt>
              </c:strCache>
            </c:strRef>
          </c:tx>
          <c:spPr>
            <a:ln w="28575" cap="rnd">
              <a:solidFill>
                <a:sysClr val="windowText" lastClr="000000"/>
              </a:solidFill>
              <a:round/>
            </a:ln>
            <a:effectLst/>
          </c:spPr>
          <c:marker>
            <c:symbol val="none"/>
          </c:marker>
          <c:dLbls>
            <c:dLbl>
              <c:idx val="0"/>
              <c:layout>
                <c:manualLayout>
                  <c:x val="-2.8238382549771027E-2"/>
                  <c:y val="3.64987978797023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BA1-476E-A54F-A79E69DE14F3}"/>
                </c:ext>
              </c:extLst>
            </c:dLbl>
            <c:dLbl>
              <c:idx val="1"/>
              <c:layout>
                <c:manualLayout>
                  <c:x val="-3.1961950031288398E-2"/>
                  <c:y val="3.630688399191880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2BA1-476E-A54F-A79E69DE14F3}"/>
                </c:ext>
              </c:extLst>
            </c:dLbl>
            <c:dLbl>
              <c:idx val="2"/>
              <c:layout>
                <c:manualLayout>
                  <c:x val="-3.1969258910395065E-2"/>
                  <c:y val="5.95501923327619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BA1-476E-A54F-A79E69DE14F3}"/>
                </c:ext>
              </c:extLst>
            </c:dLbl>
            <c:dLbl>
              <c:idx val="3"/>
              <c:layout>
                <c:manualLayout>
                  <c:x val="-3.5751408069952147E-2"/>
                  <c:y val="5.335993758184114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BA1-476E-A54F-A79E69DE14F3}"/>
                </c:ext>
              </c:extLst>
            </c:dLbl>
            <c:dLbl>
              <c:idx val="4"/>
              <c:layout>
                <c:manualLayout>
                  <c:x val="-3.3878687666023623E-2"/>
                  <c:y val="3.0721356492390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BA1-476E-A54F-A79E69DE14F3}"/>
                </c:ext>
              </c:extLst>
            </c:dLbl>
            <c:dLbl>
              <c:idx val="5"/>
              <c:layout>
                <c:manualLayout>
                  <c:x val="-3.0081825442424808E-2"/>
                  <c:y val="3.8958166732496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2BA1-476E-A54F-A79E69DE14F3}"/>
                </c:ext>
              </c:extLst>
            </c:dLbl>
            <c:dLbl>
              <c:idx val="6"/>
              <c:layout>
                <c:manualLayout>
                  <c:x val="-3.0081835323565658E-2"/>
                  <c:y val="3.630688399191875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BA1-476E-A54F-A79E69DE14F3}"/>
                </c:ext>
              </c:extLst>
            </c:dLbl>
            <c:dLbl>
              <c:idx val="7"/>
              <c:layout>
                <c:manualLayout>
                  <c:x val="-3.1961976686778484E-2"/>
                  <c:y val="4.440192001992399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2BA1-476E-A54F-A79E69DE14F3}"/>
                </c:ext>
              </c:extLst>
            </c:dLbl>
            <c:dLbl>
              <c:idx val="8"/>
              <c:layout>
                <c:manualLayout>
                  <c:x val="-3.5744125846335573E-2"/>
                  <c:y val="5.03784007013949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2BA1-476E-A54F-A79E69DE14F3}"/>
                </c:ext>
              </c:extLst>
            </c:dLbl>
            <c:dLbl>
              <c:idx val="9"/>
              <c:layout>
                <c:manualLayout>
                  <c:x val="-2.8311502019553812E-2"/>
                  <c:y val="3.372857065554581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2BA1-476E-A54F-A79E69DE14F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'All Industry'!$B$45:$B$53</c:f>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f>'All Industry'!$J$45:$J$54</c:f>
              <c:numCache>
                <c:formatCode>0.00</c:formatCode>
                <c:ptCount val="10"/>
                <c:pt idx="0">
                  <c:v>1.3299184966837745</c:v>
                </c:pt>
                <c:pt idx="1">
                  <c:v>1.5284404324662713</c:v>
                </c:pt>
                <c:pt idx="2">
                  <c:v>1.595665761211885</c:v>
                </c:pt>
                <c:pt idx="3">
                  <c:v>1.2822480879152633</c:v>
                </c:pt>
                <c:pt idx="4">
                  <c:v>1.1779902887887148</c:v>
                </c:pt>
                <c:pt idx="5">
                  <c:v>1.2206952487227605</c:v>
                </c:pt>
                <c:pt idx="6">
                  <c:v>1.099381221653585</c:v>
                </c:pt>
                <c:pt idx="7">
                  <c:v>1.2192603044153074</c:v>
                </c:pt>
                <c:pt idx="8">
                  <c:v>0.94836664297513451</c:v>
                </c:pt>
                <c:pt idx="9">
                  <c:v>1.075393669252964</c:v>
                </c:pt>
              </c:numCache>
            </c:numRef>
          </c:val>
          <c:smooth val="0"/>
          <c:extLst>
            <c:ext xmlns:c16="http://schemas.microsoft.com/office/drawing/2014/chart" uri="{C3380CC4-5D6E-409C-BE32-E72D297353CC}">
              <c16:uniqueId val="{0000000B-2BA1-476E-A54F-A79E69DE14F3}"/>
            </c:ext>
          </c:extLst>
        </c:ser>
        <c:dLbls>
          <c:showLegendKey val="0"/>
          <c:showVal val="1"/>
          <c:showCatName val="0"/>
          <c:showSerName val="0"/>
          <c:showPercent val="0"/>
          <c:showBubbleSize val="0"/>
        </c:dLbls>
        <c:marker val="1"/>
        <c:smooth val="0"/>
        <c:axId val="422564944"/>
        <c:axId val="422564552"/>
        <c:extLst>
          <c:ext xmlns:c15="http://schemas.microsoft.com/office/drawing/2012/chart" uri="{02D57815-91ED-43cb-92C2-25804820EDAC}">
            <c15:filteredLineSeries>
              <c15:ser>
                <c:idx val="2"/>
                <c:order val="0"/>
                <c:tx>
                  <c:strRef>
                    <c:extLst>
                      <c:ext uri="{02D57815-91ED-43cb-92C2-25804820EDAC}">
                        <c15:formulaRef>
                          <c15:sqref>'All Industry'!$H$44</c15:sqref>
                        </c15:formulaRef>
                      </c:ext>
                    </c:extLst>
                    <c:strCache>
                      <c:ptCount val="1"/>
                      <c:pt idx="0">
                        <c:v>Distribution Total</c:v>
                      </c:pt>
                    </c:strCache>
                  </c:strRef>
                </c:tx>
                <c:spPr>
                  <a:ln w="28575" cap="rnd">
                    <a:solidFill>
                      <a:schemeClr val="accent3"/>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'All Industry'!$B$45:$B$53</c15:sqref>
                        </c15:formulaRef>
                      </c:ext>
                    </c:extLst>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extLst>
                      <c:ext uri="{02D57815-91ED-43cb-92C2-25804820EDAC}">
                        <c15:formulaRef>
                          <c15:sqref>'All Industry'!$H$45:$H$53</c15:sqref>
                        </c15:formulaRef>
                      </c:ext>
                    </c:extLst>
                    <c:numCache>
                      <c:formatCode>0.00</c:formatCode>
                      <c:ptCount val="9"/>
                      <c:pt idx="0">
                        <c:v>2.6826865823097812</c:v>
                      </c:pt>
                      <c:pt idx="1">
                        <c:v>3.0126655422674506</c:v>
                      </c:pt>
                      <c:pt idx="2">
                        <c:v>2.5464028876208746</c:v>
                      </c:pt>
                      <c:pt idx="3">
                        <c:v>1.969311561499959</c:v>
                      </c:pt>
                      <c:pt idx="4">
                        <c:v>1.9726422697785568</c:v>
                      </c:pt>
                      <c:pt idx="5">
                        <c:v>1.902152520992419</c:v>
                      </c:pt>
                      <c:pt idx="6">
                        <c:v>1.394444496430314</c:v>
                      </c:pt>
                      <c:pt idx="7">
                        <c:v>1.8302585295080687</c:v>
                      </c:pt>
                      <c:pt idx="8">
                        <c:v>1.4377363394311173</c:v>
                      </c:pt>
                    </c:numCache>
                  </c:numRef>
                </c:val>
                <c:smooth val="0"/>
                <c:extLst>
                  <c:ext xmlns:c16="http://schemas.microsoft.com/office/drawing/2014/chart" uri="{C3380CC4-5D6E-409C-BE32-E72D297353CC}">
                    <c16:uniqueId val="{0000000C-2BA1-476E-A54F-A79E69DE14F3}"/>
                  </c:ext>
                </c:extLst>
              </c15:ser>
            </c15:filteredLineSeries>
            <c15:filteredLineSeries>
              <c15:ser>
                <c:idx val="0"/>
                <c:order val="1"/>
                <c:tx>
                  <c:strRef>
                    <c:extLst xmlns:c15="http://schemas.microsoft.com/office/drawing/2012/chart">
                      <c:ext xmlns:c15="http://schemas.microsoft.com/office/drawing/2012/chart" uri="{02D57815-91ED-43cb-92C2-25804820EDAC}">
                        <c15:formulaRef>
                          <c15:sqref>'All Industry'!$C$44</c15:sqref>
                        </c15:formulaRef>
                      </c:ext>
                    </c:extLst>
                    <c:strCache>
                      <c:ptCount val="1"/>
                      <c:pt idx="0">
                        <c:v>Generation</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Industry'!$B$45:$B$53</c15:sqref>
                        </c15:formulaRef>
                      </c:ext>
                    </c:extLst>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extLst xmlns:c15="http://schemas.microsoft.com/office/drawing/2012/chart">
                      <c:ext xmlns:c15="http://schemas.microsoft.com/office/drawing/2012/chart" uri="{02D57815-91ED-43cb-92C2-25804820EDAC}">
                        <c15:formulaRef>
                          <c15:sqref>'All Industry'!$C$45:$C$53</c15:sqref>
                        </c15:formulaRef>
                      </c:ext>
                    </c:extLst>
                    <c:numCache>
                      <c:formatCode>0.00</c:formatCode>
                      <c:ptCount val="9"/>
                      <c:pt idx="0">
                        <c:v>0.76569678407350694</c:v>
                      </c:pt>
                      <c:pt idx="1">
                        <c:v>0.79841837122652259</c:v>
                      </c:pt>
                      <c:pt idx="2">
                        <c:v>0.91463414634146345</c:v>
                      </c:pt>
                      <c:pt idx="3">
                        <c:v>0.83095299922098154</c:v>
                      </c:pt>
                      <c:pt idx="4">
                        <c:v>0.49796147023124088</c:v>
                      </c:pt>
                      <c:pt idx="5">
                        <c:v>0.7358843992507359</c:v>
                      </c:pt>
                      <c:pt idx="6">
                        <c:v>0.60608815552222073</c:v>
                      </c:pt>
                      <c:pt idx="7">
                        <c:v>0.3321339606974813</c:v>
                      </c:pt>
                      <c:pt idx="8">
                        <c:v>0.33887794124873133</c:v>
                      </c:pt>
                    </c:numCache>
                  </c:numRef>
                </c:val>
                <c:smooth val="0"/>
                <c:extLst xmlns:c15="http://schemas.microsoft.com/office/drawing/2012/chart">
                  <c:ext xmlns:c16="http://schemas.microsoft.com/office/drawing/2014/chart" uri="{C3380CC4-5D6E-409C-BE32-E72D297353CC}">
                    <c16:uniqueId val="{0000000D-2BA1-476E-A54F-A79E69DE14F3}"/>
                  </c:ext>
                </c:extLst>
              </c15:ser>
            </c15:filteredLineSeries>
            <c15:filteredLineSeries>
              <c15:ser>
                <c:idx val="1"/>
                <c:order val="2"/>
                <c:tx>
                  <c:strRef>
                    <c:extLst xmlns:c15="http://schemas.microsoft.com/office/drawing/2012/chart">
                      <c:ext xmlns:c15="http://schemas.microsoft.com/office/drawing/2012/chart" uri="{02D57815-91ED-43cb-92C2-25804820EDAC}">
                        <c15:formulaRef>
                          <c15:sqref>'All Industry'!$D$44</c15:sqref>
                        </c15:formulaRef>
                      </c:ext>
                    </c:extLst>
                    <c:strCache>
                      <c:ptCount val="1"/>
                      <c:pt idx="0">
                        <c:v>Transmission</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Industry'!$B$45:$B$53</c15:sqref>
                        </c15:formulaRef>
                      </c:ext>
                    </c:extLst>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extLst xmlns:c15="http://schemas.microsoft.com/office/drawing/2012/chart">
                      <c:ext xmlns:c15="http://schemas.microsoft.com/office/drawing/2012/chart" uri="{02D57815-91ED-43cb-92C2-25804820EDAC}">
                        <c15:formulaRef>
                          <c15:sqref>'All Industry'!$D$45:$D$53</c15:sqref>
                        </c15:formulaRef>
                      </c:ext>
                    </c:extLst>
                    <c:numCache>
                      <c:formatCode>0.00</c:formatCode>
                      <c:ptCount val="9"/>
                      <c:pt idx="0">
                        <c:v>0.6285848982478196</c:v>
                      </c:pt>
                      <c:pt idx="1">
                        <c:v>0.38314176245210729</c:v>
                      </c:pt>
                      <c:pt idx="2">
                        <c:v>0.42321644498186217</c:v>
                      </c:pt>
                      <c:pt idx="3">
                        <c:v>0.58309037900874638</c:v>
                      </c:pt>
                      <c:pt idx="4">
                        <c:v>0.3427265803503427</c:v>
                      </c:pt>
                      <c:pt idx="5">
                        <c:v>0.46493607129019759</c:v>
                      </c:pt>
                      <c:pt idx="6">
                        <c:v>0.81132213013761123</c:v>
                      </c:pt>
                      <c:pt idx="7">
                        <c:v>0.71029306690164618</c:v>
                      </c:pt>
                      <c:pt idx="8">
                        <c:v>0.47781157789173356</c:v>
                      </c:pt>
                    </c:numCache>
                  </c:numRef>
                </c:val>
                <c:smooth val="0"/>
                <c:extLst xmlns:c15="http://schemas.microsoft.com/office/drawing/2012/chart">
                  <c:ext xmlns:c16="http://schemas.microsoft.com/office/drawing/2014/chart" uri="{C3380CC4-5D6E-409C-BE32-E72D297353CC}">
                    <c16:uniqueId val="{0000000E-2BA1-476E-A54F-A79E69DE14F3}"/>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'All Industry'!$I$44</c15:sqref>
                        </c15:formulaRef>
                      </c:ext>
                    </c:extLst>
                    <c:strCache>
                      <c:ptCount val="1"/>
                      <c:pt idx="0">
                        <c:v>Retail</c:v>
                      </c:pt>
                    </c:strCache>
                  </c:strRef>
                </c:tx>
                <c:spPr>
                  <a:ln w="28575" cap="rnd">
                    <a:solidFill>
                      <a:schemeClr val="accent4"/>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xmlns:c15="http://schemas.microsoft.com/office/drawing/2012/chart">
                      <c:ext xmlns:c15="http://schemas.microsoft.com/office/drawing/2012/chart" uri="{02D57815-91ED-43cb-92C2-25804820EDAC}">
                        <c15:formulaRef>
                          <c15:sqref>'All Industry'!$B$45:$B$53</c15:sqref>
                        </c15:formulaRef>
                      </c:ext>
                    </c:extLst>
                    <c:numCache>
                      <c:formatCode>General</c:formatCode>
                      <c:ptCount val="9"/>
                      <c:pt idx="0">
                        <c:v>2008</c:v>
                      </c:pt>
                      <c:pt idx="1">
                        <c:v>2009</c:v>
                      </c:pt>
                      <c:pt idx="2">
                        <c:v>2010</c:v>
                      </c:pt>
                      <c:pt idx="3">
                        <c:v>2011</c:v>
                      </c:pt>
                      <c:pt idx="4">
                        <c:v>2012</c:v>
                      </c:pt>
                      <c:pt idx="5">
                        <c:v>2013</c:v>
                      </c:pt>
                      <c:pt idx="6">
                        <c:v>2014</c:v>
                      </c:pt>
                      <c:pt idx="7">
                        <c:v>2015</c:v>
                      </c:pt>
                      <c:pt idx="8">
                        <c:v>2016</c:v>
                      </c:pt>
                    </c:numCache>
                  </c:numRef>
                </c:cat>
                <c:val>
                  <c:numRef>
                    <c:extLst xmlns:c15="http://schemas.microsoft.com/office/drawing/2012/chart">
                      <c:ext xmlns:c15="http://schemas.microsoft.com/office/drawing/2012/chart" uri="{02D57815-91ED-43cb-92C2-25804820EDAC}">
                        <c15:formulaRef>
                          <c15:sqref>'All Industry'!$I$45:$I$53</c15:sqref>
                        </c15:formulaRef>
                      </c:ext>
                    </c:extLst>
                    <c:numCache>
                      <c:formatCode>0.00</c:formatCode>
                      <c:ptCount val="9"/>
                      <c:pt idx="0">
                        <c:v>0.55749992256945524</c:v>
                      </c:pt>
                      <c:pt idx="1">
                        <c:v>0.64595090773101238</c:v>
                      </c:pt>
                      <c:pt idx="2">
                        <c:v>1.0915197313182199</c:v>
                      </c:pt>
                      <c:pt idx="3">
                        <c:v>0.81227436823104693</c:v>
                      </c:pt>
                      <c:pt idx="4">
                        <c:v>0.87364355343020039</c:v>
                      </c:pt>
                      <c:pt idx="5">
                        <c:v>0.76801228819661105</c:v>
                      </c:pt>
                      <c:pt idx="6">
                        <c:v>1.0575430314259486</c:v>
                      </c:pt>
                      <c:pt idx="7">
                        <c:v>0.92250922509225097</c:v>
                      </c:pt>
                      <c:pt idx="8">
                        <c:v>0.64801378058482106</c:v>
                      </c:pt>
                    </c:numCache>
                  </c:numRef>
                </c:val>
                <c:smooth val="0"/>
                <c:extLst xmlns:c15="http://schemas.microsoft.com/office/drawing/2012/chart">
                  <c:ext xmlns:c16="http://schemas.microsoft.com/office/drawing/2014/chart" uri="{C3380CC4-5D6E-409C-BE32-E72D297353CC}">
                    <c16:uniqueId val="{0000000F-2BA1-476E-A54F-A79E69DE14F3}"/>
                  </c:ext>
                </c:extLst>
              </c15:ser>
            </c15:filteredLineSeries>
          </c:ext>
        </c:extLst>
      </c:lineChart>
      <c:catAx>
        <c:axId val="422564944"/>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Year Ended</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2564552"/>
        <c:crosses val="autoZero"/>
        <c:auto val="1"/>
        <c:lblAlgn val="ctr"/>
        <c:lblOffset val="100"/>
        <c:noMultiLvlLbl val="0"/>
      </c:catAx>
      <c:valAx>
        <c:axId val="422564552"/>
        <c:scaling>
          <c:orientation val="minMax"/>
          <c:max val="1.8"/>
          <c:min val="0.8"/>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NZ">
                    <a:solidFill>
                      <a:sysClr val="windowText" lastClr="000000"/>
                    </a:solidFill>
                  </a:rPr>
                  <a:t>LTIFR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2564944"/>
        <c:crosses val="autoZero"/>
        <c:crossBetween val="between"/>
      </c:valAx>
      <c:valAx>
        <c:axId val="422564160"/>
        <c:scaling>
          <c:orientation val="minMax"/>
          <c:min val="80"/>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r>
                  <a:rPr lang="en-NZ">
                    <a:solidFill>
                      <a:sysClr val="windowText" lastClr="000000"/>
                    </a:solidFill>
                  </a:rPr>
                  <a:t>Number</a:t>
                </a:r>
                <a:r>
                  <a:rPr lang="en-NZ" baseline="0">
                    <a:solidFill>
                      <a:sysClr val="windowText" lastClr="000000"/>
                    </a:solidFill>
                  </a:rPr>
                  <a:t> of LTIs</a:t>
                </a:r>
                <a:endParaRPr lang="en-NZ">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2563768"/>
        <c:crosses val="max"/>
        <c:crossBetween val="between"/>
      </c:valAx>
      <c:catAx>
        <c:axId val="422563768"/>
        <c:scaling>
          <c:orientation val="minMax"/>
        </c:scaling>
        <c:delete val="1"/>
        <c:axPos val="b"/>
        <c:numFmt formatCode="General" sourceLinked="1"/>
        <c:majorTickMark val="out"/>
        <c:minorTickMark val="none"/>
        <c:tickLblPos val="nextTo"/>
        <c:crossAx val="422564160"/>
        <c:crosses val="autoZero"/>
        <c:auto val="1"/>
        <c:lblAlgn val="ctr"/>
        <c:lblOffset val="100"/>
        <c:noMultiLvlLbl val="0"/>
      </c:catAx>
      <c:spPr>
        <a:noFill/>
        <a:ln>
          <a:noFill/>
        </a:ln>
        <a:effectLst/>
      </c:spPr>
    </c:plotArea>
    <c:plotVisOnly val="1"/>
    <c:dispBlanksAs val="gap"/>
    <c:showDLblsOverMax val="0"/>
  </c:chart>
  <c:spPr>
    <a:solidFill>
      <a:schemeClr val="bg1"/>
    </a:solidFill>
    <a:ln w="25400" cap="flat" cmpd="sng" algn="ctr">
      <a:no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paperSize="9"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LTISR (Actual) per 200,000 hours worked</a:t>
            </a:r>
            <a:endParaRPr lang="en-NZ" sz="1200">
              <a:effectLst/>
            </a:endParaRPr>
          </a:p>
        </c:rich>
      </c:tx>
      <c:overlay val="0"/>
    </c:title>
    <c:autoTitleDeleted val="0"/>
    <c:plotArea>
      <c:layout/>
      <c:lineChart>
        <c:grouping val="standard"/>
        <c:varyColors val="0"/>
        <c:ser>
          <c:idx val="0"/>
          <c:order val="0"/>
          <c:tx>
            <c:strRef>
              <c:f>'All Industry'!$C$57</c:f>
              <c:strCache>
                <c:ptCount val="1"/>
                <c:pt idx="0">
                  <c:v>Generation</c:v>
                </c:pt>
              </c:strCache>
            </c:strRef>
          </c:tx>
          <c:marker>
            <c:symbol val="none"/>
          </c:marker>
          <c:cat>
            <c:numRef>
              <c:f>'All Industry'!$B$58:$B$67</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Industry'!$C$58:$C$67</c:f>
              <c:numCache>
                <c:formatCode>0</c:formatCode>
                <c:ptCount val="10"/>
                <c:pt idx="0">
                  <c:v>4.6842626790379249</c:v>
                </c:pt>
                <c:pt idx="1">
                  <c:v>8.7902060679796197</c:v>
                </c:pt>
                <c:pt idx="2">
                  <c:v>8.6382113821138216</c:v>
                </c:pt>
                <c:pt idx="3">
                  <c:v>12.152687613606854</c:v>
                </c:pt>
                <c:pt idx="4">
                  <c:v>10.270455323519343</c:v>
                </c:pt>
                <c:pt idx="5">
                  <c:v>17.46052983676746</c:v>
                </c:pt>
                <c:pt idx="6">
                  <c:v>2.7779040461435116</c:v>
                </c:pt>
                <c:pt idx="7">
                  <c:v>3.8748962081372822</c:v>
                </c:pt>
                <c:pt idx="8">
                  <c:v>3.1063811281133709</c:v>
                </c:pt>
                <c:pt idx="9">
                  <c:v>5.2821551192886691</c:v>
                </c:pt>
              </c:numCache>
            </c:numRef>
          </c:val>
          <c:smooth val="0"/>
          <c:extLst>
            <c:ext xmlns:c16="http://schemas.microsoft.com/office/drawing/2014/chart" uri="{C3380CC4-5D6E-409C-BE32-E72D297353CC}">
              <c16:uniqueId val="{00000000-0BED-493E-B9B6-40F4E9728773}"/>
            </c:ext>
          </c:extLst>
        </c:ser>
        <c:ser>
          <c:idx val="1"/>
          <c:order val="1"/>
          <c:tx>
            <c:strRef>
              <c:f>'All Industry'!$D$57</c:f>
              <c:strCache>
                <c:ptCount val="1"/>
                <c:pt idx="0">
                  <c:v>Transmission</c:v>
                </c:pt>
              </c:strCache>
            </c:strRef>
          </c:tx>
          <c:spPr>
            <a:ln>
              <a:solidFill>
                <a:schemeClr val="accent6"/>
              </a:solidFill>
            </a:ln>
          </c:spPr>
          <c:marker>
            <c:symbol val="none"/>
          </c:marker>
          <c:cat>
            <c:numRef>
              <c:f>'All Industry'!$B$58:$B$67</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Industry'!$D$58:$D$67</c:f>
              <c:numCache>
                <c:formatCode>0</c:formatCode>
                <c:ptCount val="10"/>
                <c:pt idx="0">
                  <c:v>5.9715565333542857</c:v>
                </c:pt>
                <c:pt idx="1">
                  <c:v>21.072796934865899</c:v>
                </c:pt>
                <c:pt idx="2">
                  <c:v>23.941958887545344</c:v>
                </c:pt>
                <c:pt idx="3">
                  <c:v>13.411078717201166</c:v>
                </c:pt>
                <c:pt idx="4">
                  <c:v>11.157654226961156</c:v>
                </c:pt>
                <c:pt idx="5">
                  <c:v>3.2158078264238665</c:v>
                </c:pt>
                <c:pt idx="6">
                  <c:v>11.142157253889859</c:v>
                </c:pt>
                <c:pt idx="7">
                  <c:v>18.795447308782023</c:v>
                </c:pt>
                <c:pt idx="8">
                  <c:v>8.0033439296865385</c:v>
                </c:pt>
                <c:pt idx="9">
                  <c:v>14.600634388768629</c:v>
                </c:pt>
              </c:numCache>
            </c:numRef>
          </c:val>
          <c:smooth val="0"/>
          <c:extLst>
            <c:ext xmlns:c16="http://schemas.microsoft.com/office/drawing/2014/chart" uri="{C3380CC4-5D6E-409C-BE32-E72D297353CC}">
              <c16:uniqueId val="{00000001-0BED-493E-B9B6-40F4E9728773}"/>
            </c:ext>
          </c:extLst>
        </c:ser>
        <c:ser>
          <c:idx val="2"/>
          <c:order val="2"/>
          <c:tx>
            <c:strRef>
              <c:f>'All Industry'!$H$57</c:f>
              <c:strCache>
                <c:ptCount val="1"/>
                <c:pt idx="0">
                  <c:v>Distribution Total</c:v>
                </c:pt>
              </c:strCache>
            </c:strRef>
          </c:tx>
          <c:spPr>
            <a:ln>
              <a:solidFill>
                <a:srgbClr val="953735"/>
              </a:solidFill>
            </a:ln>
          </c:spPr>
          <c:marker>
            <c:symbol val="none"/>
          </c:marker>
          <c:cat>
            <c:numRef>
              <c:f>'All Industry'!$B$58:$B$67</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Industry'!$H$58:$H$67</c:f>
              <c:numCache>
                <c:formatCode>0</c:formatCode>
                <c:ptCount val="10"/>
                <c:pt idx="0">
                  <c:v>43.771530746795797</c:v>
                </c:pt>
                <c:pt idx="1">
                  <c:v>37.658319278343136</c:v>
                </c:pt>
                <c:pt idx="2">
                  <c:v>28.948356827436644</c:v>
                </c:pt>
                <c:pt idx="3">
                  <c:v>25.375400016410925</c:v>
                </c:pt>
                <c:pt idx="4">
                  <c:v>22.826289121723299</c:v>
                </c:pt>
                <c:pt idx="5">
                  <c:v>32.60967415938984</c:v>
                </c:pt>
                <c:pt idx="6">
                  <c:v>34.41892672175824</c:v>
                </c:pt>
                <c:pt idx="7">
                  <c:v>27.862025594701329</c:v>
                </c:pt>
                <c:pt idx="8">
                  <c:v>18.469382206538199</c:v>
                </c:pt>
                <c:pt idx="9">
                  <c:v>22.313137738223546</c:v>
                </c:pt>
              </c:numCache>
            </c:numRef>
          </c:val>
          <c:smooth val="0"/>
          <c:extLst>
            <c:ext xmlns:c16="http://schemas.microsoft.com/office/drawing/2014/chart" uri="{C3380CC4-5D6E-409C-BE32-E72D297353CC}">
              <c16:uniqueId val="{00000002-0BED-493E-B9B6-40F4E9728773}"/>
            </c:ext>
          </c:extLst>
        </c:ser>
        <c:ser>
          <c:idx val="3"/>
          <c:order val="3"/>
          <c:tx>
            <c:strRef>
              <c:f>'All Industry'!$I$57</c:f>
              <c:strCache>
                <c:ptCount val="1"/>
                <c:pt idx="0">
                  <c:v>Retail</c:v>
                </c:pt>
              </c:strCache>
            </c:strRef>
          </c:tx>
          <c:spPr>
            <a:ln>
              <a:solidFill>
                <a:schemeClr val="accent2"/>
              </a:solidFill>
            </a:ln>
          </c:spPr>
          <c:marker>
            <c:symbol val="none"/>
          </c:marker>
          <c:cat>
            <c:numRef>
              <c:f>'All Industry'!$B$58:$B$67</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Industry'!$I$58:$I$67</c:f>
              <c:numCache>
                <c:formatCode>0</c:formatCode>
                <c:ptCount val="10"/>
                <c:pt idx="0">
                  <c:v>7.2629851023631797</c:v>
                </c:pt>
                <c:pt idx="1">
                  <c:v>13.513972938056707</c:v>
                </c:pt>
                <c:pt idx="2">
                  <c:v>8.7741393786733823</c:v>
                </c:pt>
                <c:pt idx="3">
                  <c:v>3.7003610108303246</c:v>
                </c:pt>
                <c:pt idx="4">
                  <c:v>5.4717675188523076</c:v>
                </c:pt>
                <c:pt idx="5">
                  <c:v>17.472279556472902</c:v>
                </c:pt>
                <c:pt idx="6">
                  <c:v>15.841994610760709</c:v>
                </c:pt>
                <c:pt idx="7">
                  <c:v>8.4501845018450172</c:v>
                </c:pt>
                <c:pt idx="8">
                  <c:v>10.025154370223996</c:v>
                </c:pt>
                <c:pt idx="9">
                  <c:v>5.2250788529235646</c:v>
                </c:pt>
              </c:numCache>
            </c:numRef>
          </c:val>
          <c:smooth val="0"/>
          <c:extLst>
            <c:ext xmlns:c16="http://schemas.microsoft.com/office/drawing/2014/chart" uri="{C3380CC4-5D6E-409C-BE32-E72D297353CC}">
              <c16:uniqueId val="{00000003-0BED-493E-B9B6-40F4E9728773}"/>
            </c:ext>
          </c:extLst>
        </c:ser>
        <c:ser>
          <c:idx val="4"/>
          <c:order val="4"/>
          <c:tx>
            <c:strRef>
              <c:f>'All Industry'!$J$57</c:f>
              <c:strCache>
                <c:ptCount val="1"/>
                <c:pt idx="0">
                  <c:v>Industry Total</c:v>
                </c:pt>
              </c:strCache>
            </c:strRef>
          </c:tx>
          <c:spPr>
            <a:ln>
              <a:solidFill>
                <a:schemeClr val="tx1"/>
              </a:solidFill>
              <a:prstDash val="dash"/>
            </a:ln>
          </c:spPr>
          <c:marker>
            <c:symbol val="none"/>
          </c:marker>
          <c:cat>
            <c:numRef>
              <c:f>'All Industry'!$B$58:$B$67</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Industry'!$J$58:$J$67</c:f>
              <c:numCache>
                <c:formatCode>0</c:formatCode>
                <c:ptCount val="10"/>
                <c:pt idx="0">
                  <c:v>18.871050905536578</c:v>
                </c:pt>
                <c:pt idx="1">
                  <c:v>22.228283103777443</c:v>
                </c:pt>
                <c:pt idx="2">
                  <c:v>19.961685358973476</c:v>
                </c:pt>
                <c:pt idx="3">
                  <c:v>16.515716568993074</c:v>
                </c:pt>
                <c:pt idx="4">
                  <c:v>15.041353612817096</c:v>
                </c:pt>
                <c:pt idx="5">
                  <c:v>21.270614708994103</c:v>
                </c:pt>
                <c:pt idx="6">
                  <c:v>21.570203125475103</c:v>
                </c:pt>
                <c:pt idx="7">
                  <c:v>18.333780119100453</c:v>
                </c:pt>
                <c:pt idx="8">
                  <c:v>12.650688980604089</c:v>
                </c:pt>
                <c:pt idx="9">
                  <c:v>14.664068073933418</c:v>
                </c:pt>
              </c:numCache>
            </c:numRef>
          </c:val>
          <c:smooth val="0"/>
          <c:extLst>
            <c:ext xmlns:c16="http://schemas.microsoft.com/office/drawing/2014/chart" uri="{C3380CC4-5D6E-409C-BE32-E72D297353CC}">
              <c16:uniqueId val="{00000004-0BED-493E-B9B6-40F4E9728773}"/>
            </c:ext>
          </c:extLst>
        </c:ser>
        <c:dLbls>
          <c:showLegendKey val="0"/>
          <c:showVal val="0"/>
          <c:showCatName val="0"/>
          <c:showSerName val="0"/>
          <c:showPercent val="0"/>
          <c:showBubbleSize val="0"/>
        </c:dLbls>
        <c:smooth val="0"/>
        <c:axId val="422567296"/>
        <c:axId val="422566512"/>
      </c:lineChart>
      <c:catAx>
        <c:axId val="422567296"/>
        <c:scaling>
          <c:orientation val="minMax"/>
        </c:scaling>
        <c:delete val="0"/>
        <c:axPos val="b"/>
        <c:numFmt formatCode="General" sourceLinked="1"/>
        <c:majorTickMark val="out"/>
        <c:minorTickMark val="none"/>
        <c:tickLblPos val="nextTo"/>
        <c:crossAx val="422566512"/>
        <c:crosses val="autoZero"/>
        <c:auto val="1"/>
        <c:lblAlgn val="ctr"/>
        <c:lblOffset val="100"/>
        <c:noMultiLvlLbl val="0"/>
      </c:catAx>
      <c:valAx>
        <c:axId val="422566512"/>
        <c:scaling>
          <c:orientation val="minMax"/>
        </c:scaling>
        <c:delete val="0"/>
        <c:axPos val="l"/>
        <c:majorGridlines/>
        <c:title>
          <c:tx>
            <c:rich>
              <a:bodyPr/>
              <a:lstStyle/>
              <a:p>
                <a:pPr>
                  <a:defRPr/>
                </a:pPr>
                <a:r>
                  <a:rPr lang="en-NZ"/>
                  <a:t>Number</a:t>
                </a:r>
                <a:r>
                  <a:rPr lang="en-NZ" baseline="0"/>
                  <a:t> of days off work per 200,000 hours worked</a:t>
                </a:r>
                <a:endParaRPr lang="en-NZ"/>
              </a:p>
            </c:rich>
          </c:tx>
          <c:overlay val="0"/>
        </c:title>
        <c:numFmt formatCode="0" sourceLinked="0"/>
        <c:majorTickMark val="out"/>
        <c:minorTickMark val="none"/>
        <c:tickLblPos val="nextTo"/>
        <c:txPr>
          <a:bodyPr/>
          <a:lstStyle/>
          <a:p>
            <a:pPr>
              <a:defRPr b="1"/>
            </a:pPr>
            <a:endParaRPr lang="en-US"/>
          </a:p>
        </c:txPr>
        <c:crossAx val="422567296"/>
        <c:crosses val="autoZero"/>
        <c:crossBetween val="between"/>
      </c:valAx>
    </c:plotArea>
    <c:legend>
      <c:legendPos val="b"/>
      <c:overlay val="0"/>
    </c:legend>
    <c:plotVisOnly val="1"/>
    <c:dispBlanksAs val="gap"/>
    <c:showDLblsOverMax val="0"/>
  </c:chart>
  <c:spPr>
    <a:ln w="19050">
      <a:noFill/>
    </a:ln>
  </c:spPr>
  <c:printSettings>
    <c:headerFooter/>
    <c:pageMargins b="0.75000000000000011" l="0.70000000000000007" r="0.70000000000000007" t="0.75000000000000011" header="0.30000000000000004" footer="0.30000000000000004"/>
    <c:pageSetup paperSize="9"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100" b="1" i="0" baseline="0">
                <a:solidFill>
                  <a:sysClr val="windowText" lastClr="000000"/>
                </a:solidFill>
                <a:effectLst/>
              </a:rPr>
              <a:t>LTIFR (Actual) by Sector and FTE Grouping</a:t>
            </a:r>
            <a:endParaRPr lang="en-GB" sz="1100">
              <a:solidFill>
                <a:sysClr val="windowText" lastClr="000000"/>
              </a:solidFill>
              <a:effectLst/>
            </a:endParaRPr>
          </a:p>
        </c:rich>
      </c:tx>
      <c:overlay val="0"/>
      <c:spPr>
        <a:noFill/>
        <a:ln>
          <a:noFill/>
        </a:ln>
        <a:effectLst/>
      </c:spPr>
    </c:title>
    <c:autoTitleDeleted val="0"/>
    <c:plotArea>
      <c:layout>
        <c:manualLayout>
          <c:layoutTarget val="inner"/>
          <c:xMode val="edge"/>
          <c:yMode val="edge"/>
          <c:x val="3.5444954248570942E-2"/>
          <c:y val="6.0821306316986054E-2"/>
          <c:w val="0.95189577752237753"/>
          <c:h val="0.82823421386589768"/>
        </c:manualLayout>
      </c:layout>
      <c:lineChart>
        <c:grouping val="standard"/>
        <c:varyColors val="0"/>
        <c:ser>
          <c:idx val="0"/>
          <c:order val="0"/>
          <c:tx>
            <c:strRef>
              <c:f>'All Industry'!$C$44</c:f>
              <c:strCache>
                <c:ptCount val="1"/>
                <c:pt idx="0">
                  <c:v>Generation</c:v>
                </c:pt>
              </c:strCache>
            </c:strRef>
          </c:tx>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Industry'!$C$45:$C$54</c:f>
              <c:numCache>
                <c:formatCode>0.00</c:formatCode>
                <c:ptCount val="10"/>
                <c:pt idx="0">
                  <c:v>0.76569678407350694</c:v>
                </c:pt>
                <c:pt idx="1">
                  <c:v>0.79841837122652259</c:v>
                </c:pt>
                <c:pt idx="2">
                  <c:v>0.91463414634146345</c:v>
                </c:pt>
                <c:pt idx="3">
                  <c:v>0.83095299922098154</c:v>
                </c:pt>
                <c:pt idx="4">
                  <c:v>0.49796147023124088</c:v>
                </c:pt>
                <c:pt idx="5">
                  <c:v>0.7358843992507359</c:v>
                </c:pt>
                <c:pt idx="6">
                  <c:v>0.60608815552222073</c:v>
                </c:pt>
                <c:pt idx="7">
                  <c:v>0.3321339606974813</c:v>
                </c:pt>
                <c:pt idx="8">
                  <c:v>0.33887794124873133</c:v>
                </c:pt>
                <c:pt idx="9">
                  <c:v>0.5502244915925697</c:v>
                </c:pt>
              </c:numCache>
            </c:numRef>
          </c:val>
          <c:smooth val="0"/>
          <c:extLst>
            <c:ext xmlns:c16="http://schemas.microsoft.com/office/drawing/2014/chart" uri="{C3380CC4-5D6E-409C-BE32-E72D297353CC}">
              <c16:uniqueId val="{00000000-2CA1-4ECE-8684-8ECAD2773999}"/>
            </c:ext>
          </c:extLst>
        </c:ser>
        <c:ser>
          <c:idx val="2"/>
          <c:order val="1"/>
          <c:tx>
            <c:strRef>
              <c:f>'All Industry'!$D$44</c:f>
              <c:strCache>
                <c:ptCount val="1"/>
                <c:pt idx="0">
                  <c:v>Transmission</c:v>
                </c:pt>
              </c:strCache>
            </c:strRef>
          </c:tx>
          <c:spPr>
            <a:ln w="28575" cap="rnd">
              <a:solidFill>
                <a:schemeClr val="accent6"/>
              </a:solidFill>
              <a:round/>
            </a:ln>
            <a:effectLst/>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Industry'!$D$45:$D$54</c:f>
              <c:numCache>
                <c:formatCode>0.00</c:formatCode>
                <c:ptCount val="10"/>
                <c:pt idx="0">
                  <c:v>0.6285848982478196</c:v>
                </c:pt>
                <c:pt idx="1">
                  <c:v>0.38314176245210729</c:v>
                </c:pt>
                <c:pt idx="2">
                  <c:v>0.42321644498186217</c:v>
                </c:pt>
                <c:pt idx="3">
                  <c:v>0.58309037900874638</c:v>
                </c:pt>
                <c:pt idx="4">
                  <c:v>0.3427265803503427</c:v>
                </c:pt>
                <c:pt idx="5">
                  <c:v>0.46493607129019759</c:v>
                </c:pt>
                <c:pt idx="6">
                  <c:v>0.81132213013761123</c:v>
                </c:pt>
                <c:pt idx="7">
                  <c:v>0.71029306690164618</c:v>
                </c:pt>
                <c:pt idx="8">
                  <c:v>0.47781157789173356</c:v>
                </c:pt>
                <c:pt idx="9">
                  <c:v>0.17591125769600757</c:v>
                </c:pt>
              </c:numCache>
            </c:numRef>
          </c:val>
          <c:smooth val="0"/>
          <c:extLst>
            <c:ext xmlns:c16="http://schemas.microsoft.com/office/drawing/2014/chart" uri="{C3380CC4-5D6E-409C-BE32-E72D297353CC}">
              <c16:uniqueId val="{00000001-2CA1-4ECE-8684-8ECAD2773999}"/>
            </c:ext>
          </c:extLst>
        </c:ser>
        <c:ser>
          <c:idx val="9"/>
          <c:order val="2"/>
          <c:tx>
            <c:strRef>
              <c:f>'All Industry'!$E$44</c:f>
              <c:strCache>
                <c:ptCount val="1"/>
                <c:pt idx="0">
                  <c:v>Distribution &lt; 100 FTEs</c:v>
                </c:pt>
              </c:strCache>
            </c:strRef>
          </c:tx>
          <c:spPr>
            <a:ln>
              <a:solidFill>
                <a:srgbClr val="953735"/>
              </a:solidFill>
              <a:prstDash val="sysDot"/>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Industry'!$E$45:$E$54</c:f>
              <c:numCache>
                <c:formatCode>0.00</c:formatCode>
                <c:ptCount val="10"/>
                <c:pt idx="0">
                  <c:v>5.5425904317386232</c:v>
                </c:pt>
                <c:pt idx="1">
                  <c:v>5.5928411633109629</c:v>
                </c:pt>
                <c:pt idx="2">
                  <c:v>5.4771784232365146</c:v>
                </c:pt>
                <c:pt idx="3">
                  <c:v>5.4140765991578101</c:v>
                </c:pt>
                <c:pt idx="4">
                  <c:v>5.2956751985878201</c:v>
                </c:pt>
                <c:pt idx="5">
                  <c:v>4.2004200420042004</c:v>
                </c:pt>
                <c:pt idx="6">
                  <c:v>2.9668411867364748</c:v>
                </c:pt>
                <c:pt idx="7">
                  <c:v>5.6137724550898209</c:v>
                </c:pt>
                <c:pt idx="8">
                  <c:v>3.4732272069464543</c:v>
                </c:pt>
                <c:pt idx="9">
                  <c:v>3.4635233268296064</c:v>
                </c:pt>
              </c:numCache>
            </c:numRef>
          </c:val>
          <c:smooth val="0"/>
          <c:extLst>
            <c:ext xmlns:c16="http://schemas.microsoft.com/office/drawing/2014/chart" uri="{C3380CC4-5D6E-409C-BE32-E72D297353CC}">
              <c16:uniqueId val="{00000002-2CA1-4ECE-8684-8ECAD2773999}"/>
            </c:ext>
          </c:extLst>
        </c:ser>
        <c:ser>
          <c:idx val="6"/>
          <c:order val="3"/>
          <c:tx>
            <c:strRef>
              <c:f>'All Industry'!$F$44</c:f>
              <c:strCache>
                <c:ptCount val="1"/>
                <c:pt idx="0">
                  <c:v>Distribution &gt;=100, &lt; 250 FTEs</c:v>
                </c:pt>
              </c:strCache>
            </c:strRef>
          </c:tx>
          <c:spPr>
            <a:ln w="28575" cap="rnd">
              <a:solidFill>
                <a:srgbClr val="953735"/>
              </a:solidFill>
              <a:prstDash val="dash"/>
              <a:round/>
            </a:ln>
            <a:effectLst/>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Industry'!$F$45:$F$54</c:f>
              <c:numCache>
                <c:formatCode>0.00</c:formatCode>
                <c:ptCount val="10"/>
                <c:pt idx="0">
                  <c:v>3.9040786467347961</c:v>
                </c:pt>
                <c:pt idx="1">
                  <c:v>4.5611909942648632</c:v>
                </c:pt>
                <c:pt idx="2">
                  <c:v>3.3802245595849083</c:v>
                </c:pt>
                <c:pt idx="3">
                  <c:v>3.0391514212502235</c:v>
                </c:pt>
                <c:pt idx="4">
                  <c:v>3.1689877100894805</c:v>
                </c:pt>
                <c:pt idx="5">
                  <c:v>2.8464789055937803</c:v>
                </c:pt>
                <c:pt idx="6">
                  <c:v>2.1711513297772345</c:v>
                </c:pt>
                <c:pt idx="7">
                  <c:v>2.1271360192293094</c:v>
                </c:pt>
                <c:pt idx="8">
                  <c:v>2.1586377335410791</c:v>
                </c:pt>
                <c:pt idx="9">
                  <c:v>2.4691358024691357</c:v>
                </c:pt>
              </c:numCache>
            </c:numRef>
          </c:val>
          <c:smooth val="0"/>
          <c:extLst>
            <c:ext xmlns:c16="http://schemas.microsoft.com/office/drawing/2014/chart" uri="{C3380CC4-5D6E-409C-BE32-E72D297353CC}">
              <c16:uniqueId val="{00000003-2CA1-4ECE-8684-8ECAD2773999}"/>
            </c:ext>
          </c:extLst>
        </c:ser>
        <c:ser>
          <c:idx val="3"/>
          <c:order val="4"/>
          <c:tx>
            <c:strRef>
              <c:f>'All Industry'!$G$44</c:f>
              <c:strCache>
                <c:ptCount val="1"/>
                <c:pt idx="0">
                  <c:v>Distribution &gt;= 250 FTEs</c:v>
                </c:pt>
              </c:strCache>
            </c:strRef>
          </c:tx>
          <c:spPr>
            <a:ln>
              <a:solidFill>
                <a:srgbClr val="953735"/>
              </a:solidFill>
              <a:prstDash val="lgDashDotDot"/>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Industry'!$G$45:$G$54</c:f>
              <c:numCache>
                <c:formatCode>0.00</c:formatCode>
                <c:ptCount val="10"/>
                <c:pt idx="0">
                  <c:v>0.71942446043165464</c:v>
                </c:pt>
                <c:pt idx="1">
                  <c:v>1.0515773660490737</c:v>
                </c:pt>
                <c:pt idx="2">
                  <c:v>1.1563169164882228</c:v>
                </c:pt>
                <c:pt idx="3">
                  <c:v>0.66716085989621943</c:v>
                </c:pt>
                <c:pt idx="4">
                  <c:v>0.79654829074012612</c:v>
                </c:pt>
                <c:pt idx="5">
                  <c:v>1.0087424344317417</c:v>
                </c:pt>
                <c:pt idx="6">
                  <c:v>0.60224839400428265</c:v>
                </c:pt>
                <c:pt idx="7">
                  <c:v>1.3107416879795397</c:v>
                </c:pt>
                <c:pt idx="8">
                  <c:v>0.82493125572868931</c:v>
                </c:pt>
                <c:pt idx="9">
                  <c:v>1.0316756669621987</c:v>
                </c:pt>
              </c:numCache>
            </c:numRef>
          </c:val>
          <c:smooth val="0"/>
          <c:extLst>
            <c:ext xmlns:c16="http://schemas.microsoft.com/office/drawing/2014/chart" uri="{C3380CC4-5D6E-409C-BE32-E72D297353CC}">
              <c16:uniqueId val="{00000004-2CA1-4ECE-8684-8ECAD2773999}"/>
            </c:ext>
          </c:extLst>
        </c:ser>
        <c:ser>
          <c:idx val="1"/>
          <c:order val="5"/>
          <c:tx>
            <c:strRef>
              <c:f>'All Industry'!$H$44</c:f>
              <c:strCache>
                <c:ptCount val="1"/>
                <c:pt idx="0">
                  <c:v>Distribution Total</c:v>
                </c:pt>
              </c:strCache>
            </c:strRef>
          </c:tx>
          <c:spPr>
            <a:ln>
              <a:solidFill>
                <a:srgbClr val="953735"/>
              </a:solidFill>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Industry'!$H$45:$H$54</c:f>
              <c:numCache>
                <c:formatCode>0.00</c:formatCode>
                <c:ptCount val="10"/>
                <c:pt idx="0">
                  <c:v>2.6826865823097812</c:v>
                </c:pt>
                <c:pt idx="1">
                  <c:v>3.0126655422674506</c:v>
                </c:pt>
                <c:pt idx="2">
                  <c:v>2.5464028876208746</c:v>
                </c:pt>
                <c:pt idx="3">
                  <c:v>1.969311561499959</c:v>
                </c:pt>
                <c:pt idx="4">
                  <c:v>1.9726422697785568</c:v>
                </c:pt>
                <c:pt idx="5">
                  <c:v>1.902152520992419</c:v>
                </c:pt>
                <c:pt idx="6">
                  <c:v>1.394444496430314</c:v>
                </c:pt>
                <c:pt idx="7">
                  <c:v>1.8302585295080687</c:v>
                </c:pt>
                <c:pt idx="8">
                  <c:v>1.4377363394311173</c:v>
                </c:pt>
                <c:pt idx="9">
                  <c:v>1.7339452639110322</c:v>
                </c:pt>
              </c:numCache>
            </c:numRef>
          </c:val>
          <c:smooth val="0"/>
          <c:extLst>
            <c:ext xmlns:c16="http://schemas.microsoft.com/office/drawing/2014/chart" uri="{C3380CC4-5D6E-409C-BE32-E72D297353CC}">
              <c16:uniqueId val="{00000005-2CA1-4ECE-8684-8ECAD2773999}"/>
            </c:ext>
          </c:extLst>
        </c:ser>
        <c:ser>
          <c:idx val="7"/>
          <c:order val="6"/>
          <c:tx>
            <c:strRef>
              <c:f>'All Industry'!$I$44</c:f>
              <c:strCache>
                <c:ptCount val="1"/>
                <c:pt idx="0">
                  <c:v>Retail</c:v>
                </c:pt>
              </c:strCache>
            </c:strRef>
          </c:tx>
          <c:spPr>
            <a:ln w="28575" cap="rnd">
              <a:solidFill>
                <a:schemeClr val="accent2"/>
              </a:solidFill>
              <a:round/>
            </a:ln>
            <a:effectLst/>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Industry'!$I$45:$I$54</c:f>
              <c:numCache>
                <c:formatCode>0.00</c:formatCode>
                <c:ptCount val="10"/>
                <c:pt idx="0">
                  <c:v>0.55749992256945524</c:v>
                </c:pt>
                <c:pt idx="1">
                  <c:v>0.64595090773101238</c:v>
                </c:pt>
                <c:pt idx="2">
                  <c:v>1.0915197313182199</c:v>
                </c:pt>
                <c:pt idx="3">
                  <c:v>0.81227436823104693</c:v>
                </c:pt>
                <c:pt idx="4">
                  <c:v>0.87364355343020039</c:v>
                </c:pt>
                <c:pt idx="5">
                  <c:v>0.76801228819661105</c:v>
                </c:pt>
                <c:pt idx="6">
                  <c:v>1.0575430314259486</c:v>
                </c:pt>
                <c:pt idx="7">
                  <c:v>0.92250922509225097</c:v>
                </c:pt>
                <c:pt idx="8">
                  <c:v>0.64801378058482106</c:v>
                </c:pt>
                <c:pt idx="9">
                  <c:v>0.64836744890292408</c:v>
                </c:pt>
              </c:numCache>
            </c:numRef>
          </c:val>
          <c:smooth val="0"/>
          <c:extLst>
            <c:ext xmlns:c16="http://schemas.microsoft.com/office/drawing/2014/chart" uri="{C3380CC4-5D6E-409C-BE32-E72D297353CC}">
              <c16:uniqueId val="{00000006-2CA1-4ECE-8684-8ECAD2773999}"/>
            </c:ext>
          </c:extLst>
        </c:ser>
        <c:ser>
          <c:idx val="8"/>
          <c:order val="7"/>
          <c:tx>
            <c:strRef>
              <c:f>'All Industry'!$J$44</c:f>
              <c:strCache>
                <c:ptCount val="1"/>
                <c:pt idx="0">
                  <c:v>Industry Total</c:v>
                </c:pt>
              </c:strCache>
            </c:strRef>
          </c:tx>
          <c:spPr>
            <a:ln w="28575" cap="rnd">
              <a:solidFill>
                <a:schemeClr val="tx1"/>
              </a:solidFill>
              <a:prstDash val="dash"/>
              <a:round/>
            </a:ln>
            <a:effectLst/>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Industry'!$J$45:$J$54</c:f>
              <c:numCache>
                <c:formatCode>0.00</c:formatCode>
                <c:ptCount val="10"/>
                <c:pt idx="0">
                  <c:v>1.3299184966837745</c:v>
                </c:pt>
                <c:pt idx="1">
                  <c:v>1.5284404324662713</c:v>
                </c:pt>
                <c:pt idx="2">
                  <c:v>1.595665761211885</c:v>
                </c:pt>
                <c:pt idx="3">
                  <c:v>1.2822480879152633</c:v>
                </c:pt>
                <c:pt idx="4">
                  <c:v>1.1779902887887148</c:v>
                </c:pt>
                <c:pt idx="5">
                  <c:v>1.2206952487227605</c:v>
                </c:pt>
                <c:pt idx="6">
                  <c:v>1.099381221653585</c:v>
                </c:pt>
                <c:pt idx="7">
                  <c:v>1.2192603044153074</c:v>
                </c:pt>
                <c:pt idx="8">
                  <c:v>0.94836664297513451</c:v>
                </c:pt>
                <c:pt idx="9">
                  <c:v>1.075393669252964</c:v>
                </c:pt>
              </c:numCache>
            </c:numRef>
          </c:val>
          <c:smooth val="0"/>
          <c:extLst>
            <c:ext xmlns:c16="http://schemas.microsoft.com/office/drawing/2014/chart" uri="{C3380CC4-5D6E-409C-BE32-E72D297353CC}">
              <c16:uniqueId val="{00000007-2CA1-4ECE-8684-8ECAD2773999}"/>
            </c:ext>
          </c:extLst>
        </c:ser>
        <c:dLbls>
          <c:showLegendKey val="0"/>
          <c:showVal val="0"/>
          <c:showCatName val="0"/>
          <c:showSerName val="0"/>
          <c:showPercent val="0"/>
          <c:showBubbleSize val="0"/>
        </c:dLbls>
        <c:smooth val="0"/>
        <c:axId val="413602952"/>
        <c:axId val="413604520"/>
      </c:lineChart>
      <c:catAx>
        <c:axId val="413602952"/>
        <c:scaling>
          <c:orientation val="minMax"/>
        </c:scaling>
        <c:delete val="0"/>
        <c:axPos val="b"/>
        <c:numFmt formatCode="General" sourceLinked="1"/>
        <c:majorTickMark val="none"/>
        <c:minorTickMark val="none"/>
        <c:tickLblPos val="nextTo"/>
        <c:spPr>
          <a:noFill/>
          <a:ln w="9525"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604520"/>
        <c:crosses val="autoZero"/>
        <c:auto val="1"/>
        <c:lblAlgn val="ctr"/>
        <c:lblOffset val="100"/>
        <c:noMultiLvlLbl val="0"/>
      </c:catAx>
      <c:valAx>
        <c:axId val="413604520"/>
        <c:scaling>
          <c:orientation val="minMax"/>
        </c:scaling>
        <c:delete val="0"/>
        <c:axPos val="l"/>
        <c:majorGridlines>
          <c:spPr>
            <a:ln w="9525" cap="flat" cmpd="sng" algn="ctr">
              <a:solidFill>
                <a:schemeClr val="bg1">
                  <a:lumMod val="50000"/>
                </a:schemeClr>
              </a:solidFill>
              <a:round/>
            </a:ln>
            <a:effectLst/>
          </c:spPr>
        </c:majorGridlines>
        <c:title>
          <c:tx>
            <c:rich>
              <a:bodyPr/>
              <a:lstStyle/>
              <a:p>
                <a:pPr>
                  <a:defRPr/>
                </a:pPr>
                <a:r>
                  <a:rPr lang="en-US"/>
                  <a:t>Number of LTIs per 200,000 hours worked</a:t>
                </a:r>
              </a:p>
            </c:rich>
          </c:tx>
          <c:overlay val="0"/>
        </c:title>
        <c:numFmt formatCode="0" sourceLinked="0"/>
        <c:majorTickMark val="none"/>
        <c:minorTickMark val="none"/>
        <c:tickLblPos val="nextTo"/>
        <c:spPr>
          <a:noFill/>
          <a:ln>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13602952"/>
        <c:crosses val="autoZero"/>
        <c:crossBetween val="between"/>
      </c:valAx>
      <c:spPr>
        <a:noFill/>
        <a:ln>
          <a:noFill/>
        </a:ln>
        <a:effectLst/>
      </c:spPr>
    </c:plotArea>
    <c:legend>
      <c:legendPos val="b"/>
      <c:layout>
        <c:manualLayout>
          <c:xMode val="edge"/>
          <c:yMode val="edge"/>
          <c:x val="1.9626525760423775E-2"/>
          <c:y val="0.93497110369032521"/>
          <c:w val="0.89999997276907717"/>
          <c:h val="2.9606955011005531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19050" cap="flat" cmpd="sng" algn="ctr">
      <a:noFill/>
      <a:round/>
    </a:ln>
    <a:effectLst/>
  </c:spPr>
  <c:txPr>
    <a:bodyPr/>
    <a:lstStyle/>
    <a:p>
      <a:pPr>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LTIFR (Actual) per 200,000 hours worked</a:t>
            </a:r>
            <a:endParaRPr lang="en-NZ" sz="1200">
              <a:effectLst/>
            </a:endParaRPr>
          </a:p>
        </c:rich>
      </c:tx>
      <c:layout>
        <c:manualLayout>
          <c:xMode val="edge"/>
          <c:yMode val="edge"/>
          <c:x val="0.4347826847932349"/>
          <c:y val="3.1018787862065404E-2"/>
        </c:manualLayout>
      </c:layout>
      <c:overlay val="0"/>
    </c:title>
    <c:autoTitleDeleted val="0"/>
    <c:plotArea>
      <c:layout/>
      <c:lineChart>
        <c:grouping val="standard"/>
        <c:varyColors val="0"/>
        <c:ser>
          <c:idx val="0"/>
          <c:order val="0"/>
          <c:tx>
            <c:strRef>
              <c:f>'All Industry'!$C$44</c:f>
              <c:strCache>
                <c:ptCount val="1"/>
                <c:pt idx="0">
                  <c:v>Generation</c:v>
                </c:pt>
              </c:strCache>
            </c:strRef>
          </c:tx>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Industry'!$C$45:$C$54</c:f>
              <c:numCache>
                <c:formatCode>0.00</c:formatCode>
                <c:ptCount val="10"/>
                <c:pt idx="0">
                  <c:v>0.76569678407350694</c:v>
                </c:pt>
                <c:pt idx="1">
                  <c:v>0.79841837122652259</c:v>
                </c:pt>
                <c:pt idx="2">
                  <c:v>0.91463414634146345</c:v>
                </c:pt>
                <c:pt idx="3">
                  <c:v>0.83095299922098154</c:v>
                </c:pt>
                <c:pt idx="4">
                  <c:v>0.49796147023124088</c:v>
                </c:pt>
                <c:pt idx="5">
                  <c:v>0.7358843992507359</c:v>
                </c:pt>
                <c:pt idx="6">
                  <c:v>0.60608815552222073</c:v>
                </c:pt>
                <c:pt idx="7">
                  <c:v>0.3321339606974813</c:v>
                </c:pt>
                <c:pt idx="8">
                  <c:v>0.33887794124873133</c:v>
                </c:pt>
                <c:pt idx="9">
                  <c:v>0.5502244915925697</c:v>
                </c:pt>
              </c:numCache>
            </c:numRef>
          </c:val>
          <c:smooth val="0"/>
          <c:extLst>
            <c:ext xmlns:c16="http://schemas.microsoft.com/office/drawing/2014/chart" uri="{C3380CC4-5D6E-409C-BE32-E72D297353CC}">
              <c16:uniqueId val="{00000000-CE35-4542-AB64-04154CED411E}"/>
            </c:ext>
          </c:extLst>
        </c:ser>
        <c:ser>
          <c:idx val="1"/>
          <c:order val="1"/>
          <c:tx>
            <c:strRef>
              <c:f>'All Industry'!$D$44</c:f>
              <c:strCache>
                <c:ptCount val="1"/>
                <c:pt idx="0">
                  <c:v>Transmission</c:v>
                </c:pt>
              </c:strCache>
            </c:strRef>
          </c:tx>
          <c:spPr>
            <a:ln>
              <a:solidFill>
                <a:schemeClr val="accent6"/>
              </a:solidFill>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Industry'!$D$45:$D$54</c:f>
              <c:numCache>
                <c:formatCode>0.00</c:formatCode>
                <c:ptCount val="10"/>
                <c:pt idx="0">
                  <c:v>0.6285848982478196</c:v>
                </c:pt>
                <c:pt idx="1">
                  <c:v>0.38314176245210729</c:v>
                </c:pt>
                <c:pt idx="2">
                  <c:v>0.42321644498186217</c:v>
                </c:pt>
                <c:pt idx="3">
                  <c:v>0.58309037900874638</c:v>
                </c:pt>
                <c:pt idx="4">
                  <c:v>0.3427265803503427</c:v>
                </c:pt>
                <c:pt idx="5">
                  <c:v>0.46493607129019759</c:v>
                </c:pt>
                <c:pt idx="6">
                  <c:v>0.81132213013761123</c:v>
                </c:pt>
                <c:pt idx="7">
                  <c:v>0.71029306690164618</c:v>
                </c:pt>
                <c:pt idx="8">
                  <c:v>0.47781157789173356</c:v>
                </c:pt>
                <c:pt idx="9">
                  <c:v>0.17591125769600757</c:v>
                </c:pt>
              </c:numCache>
            </c:numRef>
          </c:val>
          <c:smooth val="0"/>
          <c:extLst>
            <c:ext xmlns:c16="http://schemas.microsoft.com/office/drawing/2014/chart" uri="{C3380CC4-5D6E-409C-BE32-E72D297353CC}">
              <c16:uniqueId val="{00000001-CE35-4542-AB64-04154CED411E}"/>
            </c:ext>
          </c:extLst>
        </c:ser>
        <c:ser>
          <c:idx val="2"/>
          <c:order val="2"/>
          <c:tx>
            <c:strRef>
              <c:f>'All Industry'!$H$44</c:f>
              <c:strCache>
                <c:ptCount val="1"/>
                <c:pt idx="0">
                  <c:v>Distribution Total</c:v>
                </c:pt>
              </c:strCache>
            </c:strRef>
          </c:tx>
          <c:spPr>
            <a:ln>
              <a:solidFill>
                <a:srgbClr val="953735"/>
              </a:solidFill>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Industry'!$H$45:$H$54</c:f>
              <c:numCache>
                <c:formatCode>0.00</c:formatCode>
                <c:ptCount val="10"/>
                <c:pt idx="0">
                  <c:v>2.6826865823097812</c:v>
                </c:pt>
                <c:pt idx="1">
                  <c:v>3.0126655422674506</c:v>
                </c:pt>
                <c:pt idx="2">
                  <c:v>2.5464028876208746</c:v>
                </c:pt>
                <c:pt idx="3">
                  <c:v>1.969311561499959</c:v>
                </c:pt>
                <c:pt idx="4">
                  <c:v>1.9726422697785568</c:v>
                </c:pt>
                <c:pt idx="5">
                  <c:v>1.902152520992419</c:v>
                </c:pt>
                <c:pt idx="6">
                  <c:v>1.394444496430314</c:v>
                </c:pt>
                <c:pt idx="7">
                  <c:v>1.8302585295080687</c:v>
                </c:pt>
                <c:pt idx="8">
                  <c:v>1.4377363394311173</c:v>
                </c:pt>
                <c:pt idx="9">
                  <c:v>1.7339452639110322</c:v>
                </c:pt>
              </c:numCache>
            </c:numRef>
          </c:val>
          <c:smooth val="0"/>
          <c:extLst>
            <c:ext xmlns:c16="http://schemas.microsoft.com/office/drawing/2014/chart" uri="{C3380CC4-5D6E-409C-BE32-E72D297353CC}">
              <c16:uniqueId val="{00000002-CE35-4542-AB64-04154CED411E}"/>
            </c:ext>
          </c:extLst>
        </c:ser>
        <c:ser>
          <c:idx val="3"/>
          <c:order val="3"/>
          <c:tx>
            <c:strRef>
              <c:f>'All Industry'!$I$44</c:f>
              <c:strCache>
                <c:ptCount val="1"/>
                <c:pt idx="0">
                  <c:v>Retail</c:v>
                </c:pt>
              </c:strCache>
            </c:strRef>
          </c:tx>
          <c:spPr>
            <a:ln>
              <a:solidFill>
                <a:schemeClr val="accent2"/>
              </a:solidFill>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Industry'!$I$45:$I$54</c:f>
              <c:numCache>
                <c:formatCode>0.00</c:formatCode>
                <c:ptCount val="10"/>
                <c:pt idx="0">
                  <c:v>0.55749992256945524</c:v>
                </c:pt>
                <c:pt idx="1">
                  <c:v>0.64595090773101238</c:v>
                </c:pt>
                <c:pt idx="2">
                  <c:v>1.0915197313182199</c:v>
                </c:pt>
                <c:pt idx="3">
                  <c:v>0.81227436823104693</c:v>
                </c:pt>
                <c:pt idx="4">
                  <c:v>0.87364355343020039</c:v>
                </c:pt>
                <c:pt idx="5">
                  <c:v>0.76801228819661105</c:v>
                </c:pt>
                <c:pt idx="6">
                  <c:v>1.0575430314259486</c:v>
                </c:pt>
                <c:pt idx="7">
                  <c:v>0.92250922509225097</c:v>
                </c:pt>
                <c:pt idx="8">
                  <c:v>0.64801378058482106</c:v>
                </c:pt>
                <c:pt idx="9">
                  <c:v>0.64836744890292408</c:v>
                </c:pt>
              </c:numCache>
            </c:numRef>
          </c:val>
          <c:smooth val="0"/>
          <c:extLst>
            <c:ext xmlns:c16="http://schemas.microsoft.com/office/drawing/2014/chart" uri="{C3380CC4-5D6E-409C-BE32-E72D297353CC}">
              <c16:uniqueId val="{00000003-CE35-4542-AB64-04154CED411E}"/>
            </c:ext>
          </c:extLst>
        </c:ser>
        <c:ser>
          <c:idx val="4"/>
          <c:order val="4"/>
          <c:tx>
            <c:strRef>
              <c:f>'All Industry'!$J$44</c:f>
              <c:strCache>
                <c:ptCount val="1"/>
                <c:pt idx="0">
                  <c:v>Industry Total</c:v>
                </c:pt>
              </c:strCache>
            </c:strRef>
          </c:tx>
          <c:spPr>
            <a:ln>
              <a:solidFill>
                <a:sysClr val="windowText" lastClr="000000"/>
              </a:solidFill>
              <a:prstDash val="dash"/>
            </a:ln>
          </c:spPr>
          <c:marker>
            <c:symbol val="none"/>
          </c:marker>
          <c:cat>
            <c:numRef>
              <c:f>'All Industry'!$B$45:$B$54</c:f>
              <c:numCache>
                <c:formatCode>General</c:formatCode>
                <c:ptCount val="10"/>
                <c:pt idx="0">
                  <c:v>2008</c:v>
                </c:pt>
                <c:pt idx="1">
                  <c:v>2009</c:v>
                </c:pt>
                <c:pt idx="2">
                  <c:v>2010</c:v>
                </c:pt>
                <c:pt idx="3">
                  <c:v>2011</c:v>
                </c:pt>
                <c:pt idx="4">
                  <c:v>2012</c:v>
                </c:pt>
                <c:pt idx="5">
                  <c:v>2013</c:v>
                </c:pt>
                <c:pt idx="6">
                  <c:v>2014</c:v>
                </c:pt>
                <c:pt idx="7">
                  <c:v>2015</c:v>
                </c:pt>
                <c:pt idx="8">
                  <c:v>2016</c:v>
                </c:pt>
                <c:pt idx="9" formatCode="0">
                  <c:v>2017</c:v>
                </c:pt>
              </c:numCache>
            </c:numRef>
          </c:cat>
          <c:val>
            <c:numRef>
              <c:f>'All Industry'!$J$45:$J$54</c:f>
              <c:numCache>
                <c:formatCode>0.00</c:formatCode>
                <c:ptCount val="10"/>
                <c:pt idx="0">
                  <c:v>1.3299184966837745</c:v>
                </c:pt>
                <c:pt idx="1">
                  <c:v>1.5284404324662713</c:v>
                </c:pt>
                <c:pt idx="2">
                  <c:v>1.595665761211885</c:v>
                </c:pt>
                <c:pt idx="3">
                  <c:v>1.2822480879152633</c:v>
                </c:pt>
                <c:pt idx="4">
                  <c:v>1.1779902887887148</c:v>
                </c:pt>
                <c:pt idx="5">
                  <c:v>1.2206952487227605</c:v>
                </c:pt>
                <c:pt idx="6">
                  <c:v>1.099381221653585</c:v>
                </c:pt>
                <c:pt idx="7">
                  <c:v>1.2192603044153074</c:v>
                </c:pt>
                <c:pt idx="8">
                  <c:v>0.94836664297513451</c:v>
                </c:pt>
                <c:pt idx="9">
                  <c:v>1.075393669252964</c:v>
                </c:pt>
              </c:numCache>
            </c:numRef>
          </c:val>
          <c:smooth val="0"/>
          <c:extLst>
            <c:ext xmlns:c16="http://schemas.microsoft.com/office/drawing/2014/chart" uri="{C3380CC4-5D6E-409C-BE32-E72D297353CC}">
              <c16:uniqueId val="{00000004-CE35-4542-AB64-04154CED411E}"/>
            </c:ext>
          </c:extLst>
        </c:ser>
        <c:dLbls>
          <c:showLegendKey val="0"/>
          <c:showVal val="0"/>
          <c:showCatName val="0"/>
          <c:showSerName val="0"/>
          <c:showPercent val="0"/>
          <c:showBubbleSize val="0"/>
        </c:dLbls>
        <c:smooth val="0"/>
        <c:axId val="413601776"/>
        <c:axId val="413603344"/>
      </c:lineChart>
      <c:catAx>
        <c:axId val="413601776"/>
        <c:scaling>
          <c:orientation val="minMax"/>
        </c:scaling>
        <c:delete val="0"/>
        <c:axPos val="b"/>
        <c:title>
          <c:tx>
            <c:rich>
              <a:bodyPr/>
              <a:lstStyle/>
              <a:p>
                <a:pPr>
                  <a:defRPr/>
                </a:pPr>
                <a:r>
                  <a:rPr lang="en-NZ"/>
                  <a:t>Year Ended</a:t>
                </a:r>
              </a:p>
            </c:rich>
          </c:tx>
          <c:overlay val="0"/>
        </c:title>
        <c:numFmt formatCode="General" sourceLinked="1"/>
        <c:majorTickMark val="out"/>
        <c:minorTickMark val="none"/>
        <c:tickLblPos val="nextTo"/>
        <c:crossAx val="413603344"/>
        <c:crosses val="autoZero"/>
        <c:auto val="1"/>
        <c:lblAlgn val="ctr"/>
        <c:lblOffset val="100"/>
        <c:noMultiLvlLbl val="0"/>
      </c:catAx>
      <c:valAx>
        <c:axId val="413603344"/>
        <c:scaling>
          <c:orientation val="minMax"/>
        </c:scaling>
        <c:delete val="0"/>
        <c:axPos val="l"/>
        <c:majorGridlines/>
        <c:title>
          <c:tx>
            <c:rich>
              <a:bodyPr/>
              <a:lstStyle/>
              <a:p>
                <a:pPr>
                  <a:defRPr/>
                </a:pPr>
                <a:r>
                  <a:rPr lang="en-NZ"/>
                  <a:t>Number</a:t>
                </a:r>
                <a:r>
                  <a:rPr lang="en-NZ" baseline="0"/>
                  <a:t> of LTIs per 200,000 hours worked</a:t>
                </a:r>
                <a:endParaRPr lang="en-NZ"/>
              </a:p>
            </c:rich>
          </c:tx>
          <c:overlay val="0"/>
        </c:title>
        <c:numFmt formatCode="0.0" sourceLinked="0"/>
        <c:majorTickMark val="out"/>
        <c:minorTickMark val="none"/>
        <c:tickLblPos val="nextTo"/>
        <c:txPr>
          <a:bodyPr/>
          <a:lstStyle/>
          <a:p>
            <a:pPr>
              <a:defRPr b="1"/>
            </a:pPr>
            <a:endParaRPr lang="en-US"/>
          </a:p>
        </c:txPr>
        <c:crossAx val="413601776"/>
        <c:crosses val="autoZero"/>
        <c:crossBetween val="between"/>
      </c:valAx>
    </c:plotArea>
    <c:legend>
      <c:legendPos val="r"/>
      <c:overlay val="0"/>
    </c:legend>
    <c:plotVisOnly val="1"/>
    <c:dispBlanksAs val="gap"/>
    <c:showDLblsOverMax val="0"/>
  </c:chart>
  <c:spPr>
    <a:ln w="19050" cmpd="sng">
      <a:noFill/>
    </a:ln>
  </c:spPr>
  <c:printSettings>
    <c:headerFooter/>
    <c:pageMargins b="0.75000000000000011" l="0.70000000000000007" r="0.70000000000000007" t="0.75000000000000011" header="0.30000000000000004" footer="0.30000000000000004"/>
    <c:pageSetup paperSize="9"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a:pPr>
            <a:r>
              <a:rPr lang="en-NZ" sz="1200" b="1" i="0" baseline="0">
                <a:effectLst/>
              </a:rPr>
              <a:t>ATLR to LTIs (Actual)</a:t>
            </a:r>
            <a:endParaRPr lang="en-NZ" sz="1200">
              <a:effectLst/>
            </a:endParaRPr>
          </a:p>
        </c:rich>
      </c:tx>
      <c:overlay val="0"/>
    </c:title>
    <c:autoTitleDeleted val="0"/>
    <c:plotArea>
      <c:layout/>
      <c:lineChart>
        <c:grouping val="standard"/>
        <c:varyColors val="0"/>
        <c:ser>
          <c:idx val="0"/>
          <c:order val="0"/>
          <c:tx>
            <c:strRef>
              <c:f>'All Industry'!$C$70</c:f>
              <c:strCache>
                <c:ptCount val="1"/>
                <c:pt idx="0">
                  <c:v>Generation</c:v>
                </c:pt>
              </c:strCache>
            </c:strRef>
          </c:tx>
          <c:spPr>
            <a:ln>
              <a:solidFill>
                <a:schemeClr val="accent5"/>
              </a:solidFill>
            </a:ln>
          </c:spPr>
          <c:marker>
            <c:symbol val="none"/>
          </c:marker>
          <c:cat>
            <c:numRef>
              <c:f>'All Industry'!$B$71:$B$80</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Industry'!$C$71:$C$80</c:f>
              <c:numCache>
                <c:formatCode>0</c:formatCode>
                <c:ptCount val="10"/>
                <c:pt idx="0">
                  <c:v>6.117647058823529</c:v>
                </c:pt>
                <c:pt idx="1">
                  <c:v>11.009523809523809</c:v>
                </c:pt>
                <c:pt idx="2">
                  <c:v>9.4444444444444446</c:v>
                </c:pt>
                <c:pt idx="3">
                  <c:v>14.625</c:v>
                </c:pt>
                <c:pt idx="4">
                  <c:v>20.625</c:v>
                </c:pt>
                <c:pt idx="5">
                  <c:v>23.727272727272727</c:v>
                </c:pt>
                <c:pt idx="6">
                  <c:v>4.583333333333333</c:v>
                </c:pt>
                <c:pt idx="7">
                  <c:v>11.666666666666666</c:v>
                </c:pt>
                <c:pt idx="8">
                  <c:v>9.1666666666666661</c:v>
                </c:pt>
                <c:pt idx="9">
                  <c:v>9.6</c:v>
                </c:pt>
              </c:numCache>
            </c:numRef>
          </c:val>
          <c:smooth val="0"/>
          <c:extLst>
            <c:ext xmlns:c16="http://schemas.microsoft.com/office/drawing/2014/chart" uri="{C3380CC4-5D6E-409C-BE32-E72D297353CC}">
              <c16:uniqueId val="{00000000-D0DB-46BE-B63A-9D7E31CF6FB6}"/>
            </c:ext>
          </c:extLst>
        </c:ser>
        <c:ser>
          <c:idx val="1"/>
          <c:order val="1"/>
          <c:tx>
            <c:strRef>
              <c:f>'All Industry'!$D$70</c:f>
              <c:strCache>
                <c:ptCount val="1"/>
                <c:pt idx="0">
                  <c:v>Transmission</c:v>
                </c:pt>
              </c:strCache>
            </c:strRef>
          </c:tx>
          <c:spPr>
            <a:ln>
              <a:solidFill>
                <a:schemeClr val="accent6"/>
              </a:solidFill>
            </a:ln>
          </c:spPr>
          <c:marker>
            <c:symbol val="none"/>
          </c:marker>
          <c:cat>
            <c:numRef>
              <c:f>'All Industry'!$B$71:$B$80</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Industry'!$D$71:$D$80</c:f>
              <c:numCache>
                <c:formatCode>0</c:formatCode>
                <c:ptCount val="10"/>
                <c:pt idx="0">
                  <c:v>9.5</c:v>
                </c:pt>
                <c:pt idx="1">
                  <c:v>55</c:v>
                </c:pt>
                <c:pt idx="2">
                  <c:v>56.571428571428569</c:v>
                </c:pt>
                <c:pt idx="3">
                  <c:v>23</c:v>
                </c:pt>
                <c:pt idx="4">
                  <c:v>32.555555555555557</c:v>
                </c:pt>
                <c:pt idx="5">
                  <c:v>6.916666666666667</c:v>
                </c:pt>
                <c:pt idx="6">
                  <c:v>13.733333333333333</c:v>
                </c:pt>
                <c:pt idx="7">
                  <c:v>26.46153846153846</c:v>
                </c:pt>
                <c:pt idx="8">
                  <c:v>16.75</c:v>
                </c:pt>
                <c:pt idx="9">
                  <c:v>83</c:v>
                </c:pt>
              </c:numCache>
            </c:numRef>
          </c:val>
          <c:smooth val="0"/>
          <c:extLst>
            <c:ext xmlns:c16="http://schemas.microsoft.com/office/drawing/2014/chart" uri="{C3380CC4-5D6E-409C-BE32-E72D297353CC}">
              <c16:uniqueId val="{00000001-D0DB-46BE-B63A-9D7E31CF6FB6}"/>
            </c:ext>
          </c:extLst>
        </c:ser>
        <c:ser>
          <c:idx val="2"/>
          <c:order val="2"/>
          <c:tx>
            <c:strRef>
              <c:f>'All Industry'!$H$70</c:f>
              <c:strCache>
                <c:ptCount val="1"/>
                <c:pt idx="0">
                  <c:v>Distribution Total</c:v>
                </c:pt>
              </c:strCache>
            </c:strRef>
          </c:tx>
          <c:spPr>
            <a:ln>
              <a:solidFill>
                <a:srgbClr val="953735"/>
              </a:solidFill>
            </a:ln>
          </c:spPr>
          <c:marker>
            <c:symbol val="none"/>
          </c:marker>
          <c:cat>
            <c:numRef>
              <c:f>'All Industry'!$B$71:$B$80</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Industry'!$H$71:$H$80</c:f>
              <c:numCache>
                <c:formatCode>0</c:formatCode>
                <c:ptCount val="10"/>
                <c:pt idx="0">
                  <c:v>16.316304347826087</c:v>
                </c:pt>
                <c:pt idx="1">
                  <c:v>12.5</c:v>
                </c:pt>
                <c:pt idx="2">
                  <c:v>11.368333333333334</c:v>
                </c:pt>
                <c:pt idx="3">
                  <c:v>12.885416666666666</c:v>
                </c:pt>
                <c:pt idx="4">
                  <c:v>11.571428571428571</c:v>
                </c:pt>
                <c:pt idx="5">
                  <c:v>17.143564356435643</c:v>
                </c:pt>
                <c:pt idx="6">
                  <c:v>24.682894736842105</c:v>
                </c:pt>
                <c:pt idx="7">
                  <c:v>15.222999999999999</c:v>
                </c:pt>
                <c:pt idx="8">
                  <c:v>12.846153846153847</c:v>
                </c:pt>
                <c:pt idx="9">
                  <c:v>12.868421052631579</c:v>
                </c:pt>
              </c:numCache>
            </c:numRef>
          </c:val>
          <c:smooth val="0"/>
          <c:extLst>
            <c:ext xmlns:c16="http://schemas.microsoft.com/office/drawing/2014/chart" uri="{C3380CC4-5D6E-409C-BE32-E72D297353CC}">
              <c16:uniqueId val="{00000002-D0DB-46BE-B63A-9D7E31CF6FB6}"/>
            </c:ext>
          </c:extLst>
        </c:ser>
        <c:ser>
          <c:idx val="3"/>
          <c:order val="3"/>
          <c:tx>
            <c:strRef>
              <c:f>'All Industry'!$I$70</c:f>
              <c:strCache>
                <c:ptCount val="1"/>
                <c:pt idx="0">
                  <c:v>Retail</c:v>
                </c:pt>
              </c:strCache>
            </c:strRef>
          </c:tx>
          <c:spPr>
            <a:ln>
              <a:solidFill>
                <a:schemeClr val="accent2"/>
              </a:solidFill>
            </a:ln>
          </c:spPr>
          <c:marker>
            <c:symbol val="none"/>
          </c:marker>
          <c:cat>
            <c:numRef>
              <c:f>'All Industry'!$B$71:$B$80</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Industry'!$I$71:$I$80</c:f>
              <c:numCache>
                <c:formatCode>0</c:formatCode>
                <c:ptCount val="10"/>
                <c:pt idx="0">
                  <c:v>13.027777777777779</c:v>
                </c:pt>
                <c:pt idx="1">
                  <c:v>20.921052631578949</c:v>
                </c:pt>
                <c:pt idx="2">
                  <c:v>8.0384615384615383</c:v>
                </c:pt>
                <c:pt idx="3">
                  <c:v>4.5555555555555554</c:v>
                </c:pt>
                <c:pt idx="4">
                  <c:v>6.2631578947368425</c:v>
                </c:pt>
                <c:pt idx="5">
                  <c:v>22.75</c:v>
                </c:pt>
                <c:pt idx="6">
                  <c:v>14.98</c:v>
                </c:pt>
                <c:pt idx="7">
                  <c:v>9.16</c:v>
                </c:pt>
                <c:pt idx="8">
                  <c:v>15.470588235294118</c:v>
                </c:pt>
                <c:pt idx="9">
                  <c:v>8.0588235294117645</c:v>
                </c:pt>
              </c:numCache>
            </c:numRef>
          </c:val>
          <c:smooth val="0"/>
          <c:extLst>
            <c:ext xmlns:c16="http://schemas.microsoft.com/office/drawing/2014/chart" uri="{C3380CC4-5D6E-409C-BE32-E72D297353CC}">
              <c16:uniqueId val="{00000003-D0DB-46BE-B63A-9D7E31CF6FB6}"/>
            </c:ext>
          </c:extLst>
        </c:ser>
        <c:ser>
          <c:idx val="4"/>
          <c:order val="4"/>
          <c:tx>
            <c:strRef>
              <c:f>'All Industry'!$J$70</c:f>
              <c:strCache>
                <c:ptCount val="1"/>
                <c:pt idx="0">
                  <c:v>Industry Total</c:v>
                </c:pt>
              </c:strCache>
            </c:strRef>
          </c:tx>
          <c:spPr>
            <a:ln>
              <a:solidFill>
                <a:schemeClr val="tx1"/>
              </a:solidFill>
              <a:prstDash val="dash"/>
            </a:ln>
          </c:spPr>
          <c:marker>
            <c:symbol val="none"/>
          </c:marker>
          <c:cat>
            <c:numRef>
              <c:f>'All Industry'!$B$71:$B$80</c:f>
              <c:numCache>
                <c:formatCode>General</c:formatCode>
                <c:ptCount val="10"/>
                <c:pt idx="0">
                  <c:v>2008</c:v>
                </c:pt>
                <c:pt idx="1">
                  <c:v>2009</c:v>
                </c:pt>
                <c:pt idx="2">
                  <c:v>2010</c:v>
                </c:pt>
                <c:pt idx="3">
                  <c:v>2011</c:v>
                </c:pt>
                <c:pt idx="4">
                  <c:v>2012</c:v>
                </c:pt>
                <c:pt idx="5">
                  <c:v>2013</c:v>
                </c:pt>
                <c:pt idx="6">
                  <c:v>2014</c:v>
                </c:pt>
                <c:pt idx="7">
                  <c:v>2015</c:v>
                </c:pt>
                <c:pt idx="8">
                  <c:v>2016</c:v>
                </c:pt>
                <c:pt idx="9">
                  <c:v>2017</c:v>
                </c:pt>
              </c:numCache>
            </c:numRef>
          </c:cat>
          <c:val>
            <c:numRef>
              <c:f>'All Industry'!$J$71:$J$80</c:f>
              <c:numCache>
                <c:formatCode>0</c:formatCode>
                <c:ptCount val="10"/>
                <c:pt idx="0">
                  <c:v>14.189629629629628</c:v>
                </c:pt>
                <c:pt idx="1">
                  <c:v>14.543113772455088</c:v>
                </c:pt>
                <c:pt idx="2">
                  <c:v>12.509941520467835</c:v>
                </c:pt>
                <c:pt idx="3">
                  <c:v>12.880281690140846</c:v>
                </c:pt>
                <c:pt idx="4">
                  <c:v>12.76865671641791</c:v>
                </c:pt>
                <c:pt idx="5">
                  <c:v>17.425000000000001</c:v>
                </c:pt>
                <c:pt idx="6">
                  <c:v>19.620312500000001</c:v>
                </c:pt>
                <c:pt idx="7">
                  <c:v>15.036805555555556</c:v>
                </c:pt>
                <c:pt idx="8">
                  <c:v>13.339449541284404</c:v>
                </c:pt>
                <c:pt idx="9">
                  <c:v>13.635999999999999</c:v>
                </c:pt>
              </c:numCache>
            </c:numRef>
          </c:val>
          <c:smooth val="0"/>
          <c:extLst>
            <c:ext xmlns:c16="http://schemas.microsoft.com/office/drawing/2014/chart" uri="{C3380CC4-5D6E-409C-BE32-E72D297353CC}">
              <c16:uniqueId val="{00000004-D0DB-46BE-B63A-9D7E31CF6FB6}"/>
            </c:ext>
          </c:extLst>
        </c:ser>
        <c:dLbls>
          <c:showLegendKey val="0"/>
          <c:showVal val="0"/>
          <c:showCatName val="0"/>
          <c:showSerName val="0"/>
          <c:showPercent val="0"/>
          <c:showBubbleSize val="0"/>
        </c:dLbls>
        <c:smooth val="0"/>
        <c:axId val="413604912"/>
        <c:axId val="413602560"/>
      </c:lineChart>
      <c:catAx>
        <c:axId val="413604912"/>
        <c:scaling>
          <c:orientation val="minMax"/>
        </c:scaling>
        <c:delete val="0"/>
        <c:axPos val="b"/>
        <c:numFmt formatCode="General" sourceLinked="1"/>
        <c:majorTickMark val="out"/>
        <c:minorTickMark val="none"/>
        <c:tickLblPos val="nextTo"/>
        <c:crossAx val="413602560"/>
        <c:crosses val="autoZero"/>
        <c:auto val="1"/>
        <c:lblAlgn val="ctr"/>
        <c:lblOffset val="100"/>
        <c:noMultiLvlLbl val="0"/>
      </c:catAx>
      <c:valAx>
        <c:axId val="413602560"/>
        <c:scaling>
          <c:orientation val="minMax"/>
        </c:scaling>
        <c:delete val="0"/>
        <c:axPos val="l"/>
        <c:majorGridlines/>
        <c:title>
          <c:tx>
            <c:rich>
              <a:bodyPr/>
              <a:lstStyle/>
              <a:p>
                <a:pPr>
                  <a:defRPr/>
                </a:pPr>
                <a:r>
                  <a:rPr lang="en-NZ"/>
                  <a:t>Number</a:t>
                </a:r>
                <a:r>
                  <a:rPr lang="en-NZ" baseline="0"/>
                  <a:t> of days off work per LTIs</a:t>
                </a:r>
                <a:endParaRPr lang="en-NZ"/>
              </a:p>
            </c:rich>
          </c:tx>
          <c:overlay val="0"/>
        </c:title>
        <c:numFmt formatCode="0" sourceLinked="0"/>
        <c:majorTickMark val="out"/>
        <c:minorTickMark val="none"/>
        <c:tickLblPos val="nextTo"/>
        <c:txPr>
          <a:bodyPr/>
          <a:lstStyle/>
          <a:p>
            <a:pPr>
              <a:defRPr b="1"/>
            </a:pPr>
            <a:endParaRPr lang="en-US"/>
          </a:p>
        </c:txPr>
        <c:crossAx val="413604912"/>
        <c:crosses val="autoZero"/>
        <c:crossBetween val="between"/>
      </c:valAx>
    </c:plotArea>
    <c:legend>
      <c:legendPos val="b"/>
      <c:overlay val="0"/>
    </c:legend>
    <c:plotVisOnly val="1"/>
    <c:dispBlanksAs val="gap"/>
    <c:showDLblsOverMax val="0"/>
  </c:chart>
  <c:spPr>
    <a:ln w="19050">
      <a:noFill/>
    </a:ln>
  </c:spPr>
  <c:printSettings>
    <c:headerFooter/>
    <c:pageMargins b="0.75000000000000011" l="0.70000000000000007" r="0.70000000000000007" t="0.75000000000000011" header="0.30000000000000004" footer="0.30000000000000004"/>
    <c:pageSetup paperSize="9"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graphs'!$J$19:$J$20</c:f>
          <c:strCache>
            <c:ptCount val="2"/>
            <c:pt idx="0">
              <c:v>LTIFR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graphs'!$J$20</c:f>
              <c:strCache>
                <c:ptCount val="1"/>
                <c:pt idx="0">
                  <c:v>G10</c:v>
                </c:pt>
              </c:strCache>
            </c:strRef>
          </c:tx>
          <c:spPr>
            <a:ln w="28575" cap="rnd">
              <a:solidFill>
                <a:srgbClr val="FF0000"/>
              </a:solidFill>
              <a:prstDash val="dash"/>
              <a:round/>
            </a:ln>
            <a:effectLst/>
          </c:spPr>
          <c:marker>
            <c:symbol val="none"/>
          </c:marker>
          <c:cat>
            <c:numRef>
              <c:f>'Generation graphs'!$K$19:$O$19</c:f>
              <c:numCache>
                <c:formatCode>General</c:formatCode>
                <c:ptCount val="5"/>
                <c:pt idx="0">
                  <c:v>2013</c:v>
                </c:pt>
                <c:pt idx="1">
                  <c:v>2014</c:v>
                </c:pt>
                <c:pt idx="2">
                  <c:v>2015</c:v>
                </c:pt>
                <c:pt idx="3">
                  <c:v>2016</c:v>
                </c:pt>
                <c:pt idx="4">
                  <c:v>2017</c:v>
                </c:pt>
              </c:numCache>
            </c:numRef>
          </c:cat>
          <c:val>
            <c:numRef>
              <c:f>'Generation graphs'!$K$20:$O$20</c:f>
              <c:numCache>
                <c:formatCode>0.0</c:formatCode>
                <c:ptCount val="5"/>
                <c:pt idx="0">
                  <c:v>0</c:v>
                </c:pt>
                <c:pt idx="1">
                  <c:v>0.22778005557833356</c:v>
                </c:pt>
                <c:pt idx="2">
                  <c:v>0.90634441087613293</c:v>
                </c:pt>
                <c:pt idx="3">
                  <c:v>0.56879747681439286</c:v>
                </c:pt>
                <c:pt idx="4">
                  <c:v>0.3637157197934095</c:v>
                </c:pt>
              </c:numCache>
            </c:numRef>
          </c:val>
          <c:smooth val="0"/>
          <c:extLst>
            <c:ext xmlns:c16="http://schemas.microsoft.com/office/drawing/2014/chart" uri="{C3380CC4-5D6E-409C-BE32-E72D297353CC}">
              <c16:uniqueId val="{00000000-7D4C-45DA-B422-F8490F852E60}"/>
            </c:ext>
          </c:extLst>
        </c:ser>
        <c:ser>
          <c:idx val="1"/>
          <c:order val="1"/>
          <c:tx>
            <c:strRef>
              <c:f>'Generation graphs'!$J$21</c:f>
              <c:strCache>
                <c:ptCount val="1"/>
                <c:pt idx="0">
                  <c:v>Generation</c:v>
                </c:pt>
              </c:strCache>
            </c:strRef>
          </c:tx>
          <c:spPr>
            <a:ln w="28575" cap="rnd">
              <a:solidFill>
                <a:schemeClr val="accent1"/>
              </a:solidFill>
              <a:round/>
            </a:ln>
            <a:effectLst/>
          </c:spPr>
          <c:marker>
            <c:symbol val="none"/>
          </c:marker>
          <c:cat>
            <c:numRef>
              <c:f>'Generation graphs'!$K$19:$O$19</c:f>
              <c:numCache>
                <c:formatCode>General</c:formatCode>
                <c:ptCount val="5"/>
                <c:pt idx="0">
                  <c:v>2013</c:v>
                </c:pt>
                <c:pt idx="1">
                  <c:v>2014</c:v>
                </c:pt>
                <c:pt idx="2">
                  <c:v>2015</c:v>
                </c:pt>
                <c:pt idx="3">
                  <c:v>2016</c:v>
                </c:pt>
                <c:pt idx="4">
                  <c:v>2017</c:v>
                </c:pt>
              </c:numCache>
            </c:numRef>
          </c:cat>
          <c:val>
            <c:numRef>
              <c:f>'Generation graphs'!$K$21:$O$21</c:f>
              <c:numCache>
                <c:formatCode>0.0</c:formatCode>
                <c:ptCount val="5"/>
                <c:pt idx="0">
                  <c:v>0.73588439925073601</c:v>
                </c:pt>
                <c:pt idx="1">
                  <c:v>0.60608815552222095</c:v>
                </c:pt>
                <c:pt idx="2">
                  <c:v>0.33213396069748102</c:v>
                </c:pt>
                <c:pt idx="3">
                  <c:v>0.338877941248731</c:v>
                </c:pt>
                <c:pt idx="4">
                  <c:v>0.55022449159257003</c:v>
                </c:pt>
              </c:numCache>
            </c:numRef>
          </c:val>
          <c:smooth val="0"/>
          <c:extLst>
            <c:ext xmlns:c16="http://schemas.microsoft.com/office/drawing/2014/chart" uri="{C3380CC4-5D6E-409C-BE32-E72D297353CC}">
              <c16:uniqueId val="{00000001-7D4C-45DA-B422-F8490F852E60}"/>
            </c:ext>
          </c:extLst>
        </c:ser>
        <c:ser>
          <c:idx val="2"/>
          <c:order val="2"/>
          <c:tx>
            <c:strRef>
              <c:f>'Generation graphs'!$J$22</c:f>
              <c:strCache>
                <c:ptCount val="1"/>
                <c:pt idx="0">
                  <c:v>Industry Total</c:v>
                </c:pt>
              </c:strCache>
            </c:strRef>
          </c:tx>
          <c:spPr>
            <a:ln w="28575" cap="rnd">
              <a:solidFill>
                <a:sysClr val="windowText" lastClr="000000"/>
              </a:solidFill>
              <a:round/>
            </a:ln>
            <a:effectLst/>
          </c:spPr>
          <c:marker>
            <c:symbol val="none"/>
          </c:marker>
          <c:cat>
            <c:numRef>
              <c:f>'Generation graphs'!$K$19:$O$19</c:f>
              <c:numCache>
                <c:formatCode>General</c:formatCode>
                <c:ptCount val="5"/>
                <c:pt idx="0">
                  <c:v>2013</c:v>
                </c:pt>
                <c:pt idx="1">
                  <c:v>2014</c:v>
                </c:pt>
                <c:pt idx="2">
                  <c:v>2015</c:v>
                </c:pt>
                <c:pt idx="3">
                  <c:v>2016</c:v>
                </c:pt>
                <c:pt idx="4">
                  <c:v>2017</c:v>
                </c:pt>
              </c:numCache>
            </c:numRef>
          </c:cat>
          <c:val>
            <c:numRef>
              <c:f>'Generation graphs'!$K$22:$O$22</c:f>
              <c:numCache>
                <c:formatCode>0.0</c:formatCode>
                <c:ptCount val="5"/>
                <c:pt idx="0">
                  <c:v>1.22069524872276</c:v>
                </c:pt>
                <c:pt idx="1">
                  <c:v>1.0993812216535901</c:v>
                </c:pt>
                <c:pt idx="2">
                  <c:v>1.2192603044153101</c:v>
                </c:pt>
                <c:pt idx="3">
                  <c:v>0.94836664297513495</c:v>
                </c:pt>
                <c:pt idx="4">
                  <c:v>1.07539366925296</c:v>
                </c:pt>
              </c:numCache>
            </c:numRef>
          </c:val>
          <c:smooth val="0"/>
          <c:extLst>
            <c:ext xmlns:c16="http://schemas.microsoft.com/office/drawing/2014/chart" uri="{C3380CC4-5D6E-409C-BE32-E72D297353CC}">
              <c16:uniqueId val="{00000002-7D4C-45DA-B422-F8490F852E60}"/>
            </c:ext>
          </c:extLst>
        </c:ser>
        <c:dLbls>
          <c:showLegendKey val="0"/>
          <c:showVal val="0"/>
          <c:showCatName val="0"/>
          <c:showSerName val="0"/>
          <c:showPercent val="0"/>
          <c:showBubbleSize val="0"/>
        </c:dLbls>
        <c:smooth val="0"/>
        <c:axId val="500797936"/>
        <c:axId val="500800680"/>
      </c:lineChart>
      <c:catAx>
        <c:axId val="500797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0800680"/>
        <c:crosses val="autoZero"/>
        <c:auto val="1"/>
        <c:lblAlgn val="ctr"/>
        <c:lblOffset val="100"/>
        <c:noMultiLvlLbl val="0"/>
      </c:catAx>
      <c:valAx>
        <c:axId val="50080068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0797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graphs'!$S$19:$S$20</c:f>
          <c:strCache>
            <c:ptCount val="2"/>
            <c:pt idx="0">
              <c:v>LTISR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graphs'!$S$20</c:f>
              <c:strCache>
                <c:ptCount val="1"/>
                <c:pt idx="0">
                  <c:v>G10</c:v>
                </c:pt>
              </c:strCache>
            </c:strRef>
          </c:tx>
          <c:spPr>
            <a:ln w="28575" cap="rnd">
              <a:solidFill>
                <a:srgbClr val="FF0000"/>
              </a:solidFill>
              <a:prstDash val="dash"/>
              <a:round/>
            </a:ln>
            <a:effectLst/>
          </c:spPr>
          <c:marker>
            <c:symbol val="none"/>
          </c:marker>
          <c:cat>
            <c:numRef>
              <c:f>'Generation graphs'!$T$19:$X$19</c:f>
              <c:numCache>
                <c:formatCode>General</c:formatCode>
                <c:ptCount val="5"/>
                <c:pt idx="0">
                  <c:v>2013</c:v>
                </c:pt>
                <c:pt idx="1">
                  <c:v>2014</c:v>
                </c:pt>
                <c:pt idx="2">
                  <c:v>2015</c:v>
                </c:pt>
                <c:pt idx="3">
                  <c:v>2016</c:v>
                </c:pt>
                <c:pt idx="4">
                  <c:v>2017</c:v>
                </c:pt>
              </c:numCache>
            </c:numRef>
          </c:cat>
          <c:val>
            <c:numRef>
              <c:f>'Generation graphs'!$T$20:$X$20</c:f>
              <c:numCache>
                <c:formatCode>0</c:formatCode>
                <c:ptCount val="5"/>
                <c:pt idx="0">
                  <c:v>0</c:v>
                </c:pt>
                <c:pt idx="1">
                  <c:v>1.1389002778916679</c:v>
                </c:pt>
                <c:pt idx="2">
                  <c:v>16.012084592145015</c:v>
                </c:pt>
                <c:pt idx="3">
                  <c:v>2.5595886456647676</c:v>
                </c:pt>
                <c:pt idx="4">
                  <c:v>13.457481632356149</c:v>
                </c:pt>
              </c:numCache>
            </c:numRef>
          </c:val>
          <c:smooth val="0"/>
          <c:extLst>
            <c:ext xmlns:c16="http://schemas.microsoft.com/office/drawing/2014/chart" uri="{C3380CC4-5D6E-409C-BE32-E72D297353CC}">
              <c16:uniqueId val="{00000000-7129-4578-AE38-B25E2A6E1B15}"/>
            </c:ext>
          </c:extLst>
        </c:ser>
        <c:ser>
          <c:idx val="1"/>
          <c:order val="1"/>
          <c:tx>
            <c:strRef>
              <c:f>'Generation graphs'!$S$21</c:f>
              <c:strCache>
                <c:ptCount val="1"/>
                <c:pt idx="0">
                  <c:v>Generation</c:v>
                </c:pt>
              </c:strCache>
            </c:strRef>
          </c:tx>
          <c:spPr>
            <a:ln w="28575" cap="rnd">
              <a:solidFill>
                <a:schemeClr val="accent1"/>
              </a:solidFill>
              <a:round/>
            </a:ln>
            <a:effectLst/>
          </c:spPr>
          <c:marker>
            <c:symbol val="none"/>
          </c:marker>
          <c:cat>
            <c:numRef>
              <c:f>'Generation graphs'!$T$19:$X$19</c:f>
              <c:numCache>
                <c:formatCode>General</c:formatCode>
                <c:ptCount val="5"/>
                <c:pt idx="0">
                  <c:v>2013</c:v>
                </c:pt>
                <c:pt idx="1">
                  <c:v>2014</c:v>
                </c:pt>
                <c:pt idx="2">
                  <c:v>2015</c:v>
                </c:pt>
                <c:pt idx="3">
                  <c:v>2016</c:v>
                </c:pt>
                <c:pt idx="4">
                  <c:v>2017</c:v>
                </c:pt>
              </c:numCache>
            </c:numRef>
          </c:cat>
          <c:val>
            <c:numRef>
              <c:f>'Generation graphs'!$T$21:$X$21</c:f>
              <c:numCache>
                <c:formatCode>0</c:formatCode>
                <c:ptCount val="5"/>
                <c:pt idx="0">
                  <c:v>17.460529836767499</c:v>
                </c:pt>
                <c:pt idx="1">
                  <c:v>2.7779040461435098</c:v>
                </c:pt>
                <c:pt idx="2">
                  <c:v>3.87489620813728</c:v>
                </c:pt>
                <c:pt idx="3">
                  <c:v>3.10638112811337</c:v>
                </c:pt>
                <c:pt idx="4">
                  <c:v>5.28215511928867</c:v>
                </c:pt>
              </c:numCache>
            </c:numRef>
          </c:val>
          <c:smooth val="0"/>
          <c:extLst>
            <c:ext xmlns:c16="http://schemas.microsoft.com/office/drawing/2014/chart" uri="{C3380CC4-5D6E-409C-BE32-E72D297353CC}">
              <c16:uniqueId val="{00000001-7129-4578-AE38-B25E2A6E1B15}"/>
            </c:ext>
          </c:extLst>
        </c:ser>
        <c:ser>
          <c:idx val="2"/>
          <c:order val="2"/>
          <c:tx>
            <c:strRef>
              <c:f>'Generation graphs'!$S$22</c:f>
              <c:strCache>
                <c:ptCount val="1"/>
                <c:pt idx="0">
                  <c:v>Industry Total</c:v>
                </c:pt>
              </c:strCache>
            </c:strRef>
          </c:tx>
          <c:spPr>
            <a:ln w="28575" cap="rnd">
              <a:solidFill>
                <a:schemeClr val="tx1"/>
              </a:solidFill>
              <a:round/>
            </a:ln>
            <a:effectLst/>
          </c:spPr>
          <c:marker>
            <c:symbol val="none"/>
          </c:marker>
          <c:cat>
            <c:numRef>
              <c:f>'Generation graphs'!$T$19:$X$19</c:f>
              <c:numCache>
                <c:formatCode>General</c:formatCode>
                <c:ptCount val="5"/>
                <c:pt idx="0">
                  <c:v>2013</c:v>
                </c:pt>
                <c:pt idx="1">
                  <c:v>2014</c:v>
                </c:pt>
                <c:pt idx="2">
                  <c:v>2015</c:v>
                </c:pt>
                <c:pt idx="3">
                  <c:v>2016</c:v>
                </c:pt>
                <c:pt idx="4">
                  <c:v>2017</c:v>
                </c:pt>
              </c:numCache>
            </c:numRef>
          </c:cat>
          <c:val>
            <c:numRef>
              <c:f>'Generation graphs'!$T$22:$X$22</c:f>
              <c:numCache>
                <c:formatCode>0</c:formatCode>
                <c:ptCount val="5"/>
                <c:pt idx="0">
                  <c:v>21.270614708994099</c:v>
                </c:pt>
                <c:pt idx="1">
                  <c:v>21.5702031254751</c:v>
                </c:pt>
                <c:pt idx="2">
                  <c:v>18.333780119100499</c:v>
                </c:pt>
                <c:pt idx="3">
                  <c:v>12.6506889806041</c:v>
                </c:pt>
                <c:pt idx="4">
                  <c:v>14.6640680739334</c:v>
                </c:pt>
              </c:numCache>
            </c:numRef>
          </c:val>
          <c:smooth val="0"/>
          <c:extLst>
            <c:ext xmlns:c16="http://schemas.microsoft.com/office/drawing/2014/chart" uri="{C3380CC4-5D6E-409C-BE32-E72D297353CC}">
              <c16:uniqueId val="{00000002-7129-4578-AE38-B25E2A6E1B15}"/>
            </c:ext>
          </c:extLst>
        </c:ser>
        <c:dLbls>
          <c:showLegendKey val="0"/>
          <c:showVal val="0"/>
          <c:showCatName val="0"/>
          <c:showSerName val="0"/>
          <c:showPercent val="0"/>
          <c:showBubbleSize val="0"/>
        </c:dLbls>
        <c:smooth val="0"/>
        <c:axId val="475985448"/>
        <c:axId val="475985056"/>
      </c:lineChart>
      <c:catAx>
        <c:axId val="475985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5985056"/>
        <c:crosses val="autoZero"/>
        <c:auto val="1"/>
        <c:lblAlgn val="ctr"/>
        <c:lblOffset val="100"/>
        <c:noMultiLvlLbl val="0"/>
      </c:catAx>
      <c:valAx>
        <c:axId val="4759850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59854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'Generation graphs'!$C$19:$C$20</c:f>
          <c:strCache>
            <c:ptCount val="2"/>
            <c:pt idx="0">
              <c:v>TRIFR Respondent</c:v>
            </c:pt>
            <c:pt idx="1">
              <c:v>G10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'Generation graphs'!$C$20</c:f>
              <c:strCache>
                <c:ptCount val="1"/>
                <c:pt idx="0">
                  <c:v>G10</c:v>
                </c:pt>
              </c:strCache>
            </c:strRef>
          </c:tx>
          <c:spPr>
            <a:ln w="28575" cap="rnd">
              <a:solidFill>
                <a:srgbClr val="FF0000"/>
              </a:solidFill>
              <a:prstDash val="dash"/>
              <a:round/>
            </a:ln>
            <a:effectLst/>
          </c:spPr>
          <c:marker>
            <c:symbol val="none"/>
          </c:marker>
          <c:cat>
            <c:numRef>
              <c:f>'Generation graphs'!$D$19:$F$19</c:f>
              <c:numCache>
                <c:formatCode>General</c:formatCode>
                <c:ptCount val="3"/>
                <c:pt idx="0">
                  <c:v>2015</c:v>
                </c:pt>
                <c:pt idx="1">
                  <c:v>2016</c:v>
                </c:pt>
                <c:pt idx="2">
                  <c:v>2017</c:v>
                </c:pt>
              </c:numCache>
            </c:numRef>
          </c:cat>
          <c:val>
            <c:numRef>
              <c:f>'Generation graphs'!$D$20:$F$20</c:f>
              <c:numCache>
                <c:formatCode>0.0</c:formatCode>
                <c:ptCount val="3"/>
                <c:pt idx="0">
                  <c:v>2.7190332326283988</c:v>
                </c:pt>
                <c:pt idx="1">
                  <c:v>2.8439873840719638</c:v>
                </c:pt>
                <c:pt idx="2">
                  <c:v>2.1822943187604569</c:v>
                </c:pt>
              </c:numCache>
            </c:numRef>
          </c:val>
          <c:smooth val="0"/>
          <c:extLst>
            <c:ext xmlns:c16="http://schemas.microsoft.com/office/drawing/2014/chart" uri="{C3380CC4-5D6E-409C-BE32-E72D297353CC}">
              <c16:uniqueId val="{00000000-4004-452F-9CCA-3C3C7197606C}"/>
            </c:ext>
          </c:extLst>
        </c:ser>
        <c:ser>
          <c:idx val="1"/>
          <c:order val="1"/>
          <c:tx>
            <c:strRef>
              <c:f>'Generation graphs'!$C$21</c:f>
              <c:strCache>
                <c:ptCount val="1"/>
                <c:pt idx="0">
                  <c:v>Generation</c:v>
                </c:pt>
              </c:strCache>
            </c:strRef>
          </c:tx>
          <c:spPr>
            <a:ln w="28575" cap="rnd">
              <a:solidFill>
                <a:schemeClr val="accent1"/>
              </a:solidFill>
              <a:round/>
            </a:ln>
            <a:effectLst/>
          </c:spPr>
          <c:marker>
            <c:symbol val="none"/>
          </c:marker>
          <c:cat>
            <c:numRef>
              <c:f>'Generation graphs'!$D$19:$F$19</c:f>
              <c:numCache>
                <c:formatCode>General</c:formatCode>
                <c:ptCount val="3"/>
                <c:pt idx="0">
                  <c:v>2015</c:v>
                </c:pt>
                <c:pt idx="1">
                  <c:v>2016</c:v>
                </c:pt>
                <c:pt idx="2">
                  <c:v>2017</c:v>
                </c:pt>
              </c:numCache>
            </c:numRef>
          </c:cat>
          <c:val>
            <c:numRef>
              <c:f>'Generation graphs'!$D$21:$F$21</c:f>
              <c:numCache>
                <c:formatCode>0.0</c:formatCode>
                <c:ptCount val="3"/>
                <c:pt idx="0">
                  <c:v>1.4554247601576686</c:v>
                </c:pt>
                <c:pt idx="1">
                  <c:v>1.9633524587707172</c:v>
                </c:pt>
                <c:pt idx="2">
                  <c:v>1.7607183730962199</c:v>
                </c:pt>
              </c:numCache>
            </c:numRef>
          </c:val>
          <c:smooth val="0"/>
          <c:extLst>
            <c:ext xmlns:c16="http://schemas.microsoft.com/office/drawing/2014/chart" uri="{C3380CC4-5D6E-409C-BE32-E72D297353CC}">
              <c16:uniqueId val="{00000001-4004-452F-9CCA-3C3C7197606C}"/>
            </c:ext>
          </c:extLst>
        </c:ser>
        <c:ser>
          <c:idx val="2"/>
          <c:order val="2"/>
          <c:tx>
            <c:strRef>
              <c:f>'Generation graphs'!$C$22</c:f>
              <c:strCache>
                <c:ptCount val="1"/>
                <c:pt idx="0">
                  <c:v>Industry Total</c:v>
                </c:pt>
              </c:strCache>
            </c:strRef>
          </c:tx>
          <c:spPr>
            <a:ln w="28575" cap="rnd">
              <a:solidFill>
                <a:sysClr val="windowText" lastClr="000000"/>
              </a:solidFill>
              <a:round/>
            </a:ln>
            <a:effectLst/>
          </c:spPr>
          <c:marker>
            <c:symbol val="none"/>
          </c:marker>
          <c:cat>
            <c:numRef>
              <c:f>'Generation graphs'!$D$19:$F$19</c:f>
              <c:numCache>
                <c:formatCode>General</c:formatCode>
                <c:ptCount val="3"/>
                <c:pt idx="0">
                  <c:v>2015</c:v>
                </c:pt>
                <c:pt idx="1">
                  <c:v>2016</c:v>
                </c:pt>
                <c:pt idx="2">
                  <c:v>2017</c:v>
                </c:pt>
              </c:numCache>
            </c:numRef>
          </c:cat>
          <c:val>
            <c:numRef>
              <c:f>'Generation graphs'!$D$22:$F$22</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2-4004-452F-9CCA-3C3C7197606C}"/>
            </c:ext>
          </c:extLst>
        </c:ser>
        <c:dLbls>
          <c:showLegendKey val="0"/>
          <c:showVal val="0"/>
          <c:showCatName val="0"/>
          <c:showSerName val="0"/>
          <c:showPercent val="0"/>
          <c:showBubbleSize val="0"/>
        </c:dLbls>
        <c:smooth val="0"/>
        <c:axId val="500797936"/>
        <c:axId val="500800680"/>
      </c:lineChart>
      <c:catAx>
        <c:axId val="500797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0800680"/>
        <c:crosses val="autoZero"/>
        <c:auto val="1"/>
        <c:lblAlgn val="ctr"/>
        <c:lblOffset val="100"/>
        <c:noMultiLvlLbl val="0"/>
      </c:catAx>
      <c:valAx>
        <c:axId val="50080068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07979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graphs'!$H$5</c:f>
              <c:strCache>
                <c:ptCount val="1"/>
                <c:pt idx="0">
                  <c:v>T45 / Transmission</c:v>
                </c:pt>
              </c:strCache>
            </c:strRef>
          </c:tx>
          <c:spPr>
            <a:ln w="28575" cap="rnd">
              <a:solidFill>
                <a:schemeClr val="accent6"/>
              </a:solidFill>
              <a:prstDash val="dash"/>
              <a:round/>
            </a:ln>
            <a:effectLst/>
          </c:spPr>
          <c:marker>
            <c:symbol val="none"/>
          </c:marker>
          <c:cat>
            <c:numRef>
              <c:f>'Transmission graphs'!$I$4:$M$4</c:f>
              <c:numCache>
                <c:formatCode>General</c:formatCode>
                <c:ptCount val="5"/>
                <c:pt idx="0">
                  <c:v>2013</c:v>
                </c:pt>
                <c:pt idx="1">
                  <c:v>2014</c:v>
                </c:pt>
                <c:pt idx="2">
                  <c:v>2015</c:v>
                </c:pt>
                <c:pt idx="3">
                  <c:v>2016</c:v>
                </c:pt>
                <c:pt idx="4">
                  <c:v>2017</c:v>
                </c:pt>
              </c:numCache>
            </c:numRef>
          </c:cat>
          <c:val>
            <c:numRef>
              <c:f>'Transmission graphs'!$I$5:$M$5</c:f>
              <c:numCache>
                <c:formatCode>0.0</c:formatCode>
                <c:ptCount val="5"/>
                <c:pt idx="0">
                  <c:v>0.46493607129019759</c:v>
                </c:pt>
                <c:pt idx="1">
                  <c:v>0.81132213013761123</c:v>
                </c:pt>
                <c:pt idx="2">
                  <c:v>0.71029306690164618</c:v>
                </c:pt>
                <c:pt idx="3">
                  <c:v>0.47781157789173356</c:v>
                </c:pt>
                <c:pt idx="4">
                  <c:v>0.17591125769600799</c:v>
                </c:pt>
              </c:numCache>
            </c:numRef>
          </c:val>
          <c:smooth val="0"/>
          <c:extLst>
            <c:ext xmlns:c16="http://schemas.microsoft.com/office/drawing/2014/chart" uri="{C3380CC4-5D6E-409C-BE32-E72D297353CC}">
              <c16:uniqueId val="{00000000-8D2A-4D8F-A81A-32C33A864AC6}"/>
            </c:ext>
          </c:extLst>
        </c:ser>
        <c:ser>
          <c:idx val="1"/>
          <c:order val="1"/>
          <c:tx>
            <c:strRef>
              <c:f>'Transmission graphs'!$H$7</c:f>
              <c:strCache>
                <c:ptCount val="1"/>
                <c:pt idx="0">
                  <c:v>Industry Total</c:v>
                </c:pt>
              </c:strCache>
            </c:strRef>
          </c:tx>
          <c:spPr>
            <a:ln w="28575" cap="rnd">
              <a:solidFill>
                <a:schemeClr val="tx1"/>
              </a:solidFill>
              <a:round/>
            </a:ln>
            <a:effectLst/>
          </c:spPr>
          <c:marker>
            <c:symbol val="none"/>
          </c:marker>
          <c:cat>
            <c:numRef>
              <c:f>'Transmission graphs'!$I$4:$M$4</c:f>
              <c:numCache>
                <c:formatCode>General</c:formatCode>
                <c:ptCount val="5"/>
                <c:pt idx="0">
                  <c:v>2013</c:v>
                </c:pt>
                <c:pt idx="1">
                  <c:v>2014</c:v>
                </c:pt>
                <c:pt idx="2">
                  <c:v>2015</c:v>
                </c:pt>
                <c:pt idx="3">
                  <c:v>2016</c:v>
                </c:pt>
                <c:pt idx="4">
                  <c:v>2017</c:v>
                </c:pt>
              </c:numCache>
            </c:numRef>
          </c:cat>
          <c:val>
            <c:numRef>
              <c:f>'Transmission graphs'!$I$7:$M$7</c:f>
              <c:numCache>
                <c:formatCode>0.0</c:formatCode>
                <c:ptCount val="5"/>
                <c:pt idx="0">
                  <c:v>1.22069524872276</c:v>
                </c:pt>
                <c:pt idx="1">
                  <c:v>1.0993812216535901</c:v>
                </c:pt>
                <c:pt idx="2">
                  <c:v>1.2192603044153101</c:v>
                </c:pt>
                <c:pt idx="3">
                  <c:v>0.94836664297513495</c:v>
                </c:pt>
                <c:pt idx="4">
                  <c:v>1.07539366925296</c:v>
                </c:pt>
              </c:numCache>
            </c:numRef>
          </c:val>
          <c:smooth val="0"/>
          <c:extLst>
            <c:ext xmlns:c16="http://schemas.microsoft.com/office/drawing/2014/chart" uri="{C3380CC4-5D6E-409C-BE32-E72D297353CC}">
              <c16:uniqueId val="{00000001-8D2A-4D8F-A81A-32C33A864AC6}"/>
            </c:ext>
          </c:extLst>
        </c:ser>
        <c:dLbls>
          <c:showLegendKey val="0"/>
          <c:showVal val="0"/>
          <c:showCatName val="0"/>
          <c:showSerName val="0"/>
          <c:showPercent val="0"/>
          <c:showBubbleSize val="0"/>
        </c:dLbls>
        <c:smooth val="0"/>
        <c:axId val="479302104"/>
        <c:axId val="479303672"/>
      </c:lineChart>
      <c:catAx>
        <c:axId val="479302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3672"/>
        <c:crosses val="autoZero"/>
        <c:auto val="1"/>
        <c:lblAlgn val="ctr"/>
        <c:lblOffset val="100"/>
        <c:noMultiLvlLbl val="0"/>
      </c:catAx>
      <c:valAx>
        <c:axId val="47930367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2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LTISR Respondent</a:t>
            </a:r>
            <a:r>
              <a:rPr lang="en-NZ" sz="1200" baseline="0">
                <a:solidFill>
                  <a:sysClr val="windowText" lastClr="000000"/>
                </a:solidFill>
              </a:rPr>
              <a:t> T45</a:t>
            </a:r>
            <a:endParaRPr lang="en-NZ" sz="1200">
              <a:solidFill>
                <a:sysClr val="windowText" lastClr="000000"/>
              </a:solidFill>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graphs'!$P$5</c:f>
              <c:strCache>
                <c:ptCount val="1"/>
                <c:pt idx="0">
                  <c:v>T45 / Transmission</c:v>
                </c:pt>
              </c:strCache>
            </c:strRef>
          </c:tx>
          <c:spPr>
            <a:ln w="28575" cap="rnd">
              <a:solidFill>
                <a:schemeClr val="accent6"/>
              </a:solidFill>
              <a:prstDash val="dash"/>
              <a:round/>
            </a:ln>
            <a:effectLst/>
          </c:spPr>
          <c:marker>
            <c:symbol val="none"/>
          </c:marker>
          <c:cat>
            <c:numRef>
              <c:f>'Transmission graphs'!$Q$4:$U$4</c:f>
              <c:numCache>
                <c:formatCode>General</c:formatCode>
                <c:ptCount val="5"/>
                <c:pt idx="0">
                  <c:v>2013</c:v>
                </c:pt>
                <c:pt idx="1">
                  <c:v>2014</c:v>
                </c:pt>
                <c:pt idx="2">
                  <c:v>2015</c:v>
                </c:pt>
                <c:pt idx="3">
                  <c:v>2016</c:v>
                </c:pt>
                <c:pt idx="4">
                  <c:v>2017</c:v>
                </c:pt>
              </c:numCache>
            </c:numRef>
          </c:cat>
          <c:val>
            <c:numRef>
              <c:f>'Transmission graphs'!$Q$5:$U$5</c:f>
              <c:numCache>
                <c:formatCode>0</c:formatCode>
                <c:ptCount val="5"/>
                <c:pt idx="0">
                  <c:v>3.2158078264238665</c:v>
                </c:pt>
                <c:pt idx="1">
                  <c:v>11.142157253889859</c:v>
                </c:pt>
                <c:pt idx="2">
                  <c:v>18.795447308782023</c:v>
                </c:pt>
                <c:pt idx="3">
                  <c:v>8.0033439296865385</c:v>
                </c:pt>
                <c:pt idx="4">
                  <c:v>14.600634388768601</c:v>
                </c:pt>
              </c:numCache>
            </c:numRef>
          </c:val>
          <c:smooth val="0"/>
          <c:extLst>
            <c:ext xmlns:c16="http://schemas.microsoft.com/office/drawing/2014/chart" uri="{C3380CC4-5D6E-409C-BE32-E72D297353CC}">
              <c16:uniqueId val="{00000000-C0A3-4B81-8ADB-C6410A4BA7D8}"/>
            </c:ext>
          </c:extLst>
        </c:ser>
        <c:ser>
          <c:idx val="1"/>
          <c:order val="1"/>
          <c:tx>
            <c:strRef>
              <c:f>'Transmission graphs'!$P$7</c:f>
              <c:strCache>
                <c:ptCount val="1"/>
                <c:pt idx="0">
                  <c:v>Industry Total</c:v>
                </c:pt>
              </c:strCache>
            </c:strRef>
          </c:tx>
          <c:spPr>
            <a:ln w="28575" cap="rnd">
              <a:solidFill>
                <a:schemeClr val="tx1"/>
              </a:solidFill>
              <a:round/>
            </a:ln>
            <a:effectLst/>
          </c:spPr>
          <c:marker>
            <c:symbol val="none"/>
          </c:marker>
          <c:cat>
            <c:numRef>
              <c:f>'Transmission graphs'!$Q$4:$U$4</c:f>
              <c:numCache>
                <c:formatCode>General</c:formatCode>
                <c:ptCount val="5"/>
                <c:pt idx="0">
                  <c:v>2013</c:v>
                </c:pt>
                <c:pt idx="1">
                  <c:v>2014</c:v>
                </c:pt>
                <c:pt idx="2">
                  <c:v>2015</c:v>
                </c:pt>
                <c:pt idx="3">
                  <c:v>2016</c:v>
                </c:pt>
                <c:pt idx="4">
                  <c:v>2017</c:v>
                </c:pt>
              </c:numCache>
            </c:numRef>
          </c:cat>
          <c:val>
            <c:numRef>
              <c:f>'Transmission graphs'!$Q$7:$U$7</c:f>
              <c:numCache>
                <c:formatCode>0</c:formatCode>
                <c:ptCount val="5"/>
                <c:pt idx="0">
                  <c:v>21.270614708994099</c:v>
                </c:pt>
                <c:pt idx="1">
                  <c:v>21.5702031254751</c:v>
                </c:pt>
                <c:pt idx="2">
                  <c:v>18.333780119100499</c:v>
                </c:pt>
                <c:pt idx="3">
                  <c:v>12.6506889806041</c:v>
                </c:pt>
                <c:pt idx="4">
                  <c:v>14.6640680739334</c:v>
                </c:pt>
              </c:numCache>
            </c:numRef>
          </c:val>
          <c:smooth val="0"/>
          <c:extLst>
            <c:ext xmlns:c16="http://schemas.microsoft.com/office/drawing/2014/chart" uri="{C3380CC4-5D6E-409C-BE32-E72D297353CC}">
              <c16:uniqueId val="{00000001-C0A3-4B81-8ADB-C6410A4BA7D8}"/>
            </c:ext>
          </c:extLst>
        </c:ser>
        <c:dLbls>
          <c:showLegendKey val="0"/>
          <c:showVal val="0"/>
          <c:showCatName val="0"/>
          <c:showSerName val="0"/>
          <c:showPercent val="0"/>
          <c:showBubbleSize val="0"/>
        </c:dLbls>
        <c:smooth val="0"/>
        <c:axId val="479302888"/>
        <c:axId val="479302496"/>
      </c:lineChart>
      <c:catAx>
        <c:axId val="4793028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2496"/>
        <c:crosses val="autoZero"/>
        <c:auto val="1"/>
        <c:lblAlgn val="ctr"/>
        <c:lblOffset val="100"/>
        <c:noMultiLvlLbl val="0"/>
      </c:catAx>
      <c:valAx>
        <c:axId val="47930249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2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r>
              <a:rPr lang="en-NZ" sz="1200">
                <a:solidFill>
                  <a:sysClr val="windowText" lastClr="000000"/>
                </a:solidFill>
              </a:rPr>
              <a:t>TRIFR Respondent T45</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mn-lt"/>
              <a:ea typeface="+mn-ea"/>
              <a:cs typeface="+mn-cs"/>
            </a:defRPr>
          </a:pPr>
          <a:endParaRPr lang="en-US"/>
        </a:p>
      </c:txPr>
    </c:title>
    <c:autoTitleDeleted val="0"/>
    <c:plotArea>
      <c:layout/>
      <c:lineChart>
        <c:grouping val="standard"/>
        <c:varyColors val="0"/>
        <c:ser>
          <c:idx val="0"/>
          <c:order val="0"/>
          <c:tx>
            <c:strRef>
              <c:f>'Transmission graphs'!$B$5</c:f>
              <c:strCache>
                <c:ptCount val="1"/>
                <c:pt idx="0">
                  <c:v>T45 / Transmission</c:v>
                </c:pt>
              </c:strCache>
            </c:strRef>
          </c:tx>
          <c:spPr>
            <a:ln w="28575" cap="rnd">
              <a:solidFill>
                <a:schemeClr val="accent6"/>
              </a:solidFill>
              <a:prstDash val="dash"/>
              <a:round/>
            </a:ln>
            <a:effectLst/>
          </c:spPr>
          <c:marker>
            <c:symbol val="none"/>
          </c:marker>
          <c:cat>
            <c:numRef>
              <c:f>'Transmission graphs'!$C$4:$E$4</c:f>
              <c:numCache>
                <c:formatCode>General</c:formatCode>
                <c:ptCount val="3"/>
                <c:pt idx="0">
                  <c:v>2015</c:v>
                </c:pt>
                <c:pt idx="1">
                  <c:v>2016</c:v>
                </c:pt>
                <c:pt idx="2">
                  <c:v>2017</c:v>
                </c:pt>
              </c:numCache>
            </c:numRef>
          </c:cat>
          <c:val>
            <c:numRef>
              <c:f>'Transmission graphs'!$C$5:$E$5</c:f>
              <c:numCache>
                <c:formatCode>0.0</c:formatCode>
                <c:ptCount val="3"/>
                <c:pt idx="0">
                  <c:v>2.5679826264905672</c:v>
                </c:pt>
                <c:pt idx="1">
                  <c:v>1.5528876281481341</c:v>
                </c:pt>
                <c:pt idx="2">
                  <c:v>0.99683046027737598</c:v>
                </c:pt>
              </c:numCache>
            </c:numRef>
          </c:val>
          <c:smooth val="0"/>
          <c:extLst>
            <c:ext xmlns:c16="http://schemas.microsoft.com/office/drawing/2014/chart" uri="{C3380CC4-5D6E-409C-BE32-E72D297353CC}">
              <c16:uniqueId val="{00000000-5FB9-4C77-A696-C12374D9D992}"/>
            </c:ext>
          </c:extLst>
        </c:ser>
        <c:ser>
          <c:idx val="1"/>
          <c:order val="1"/>
          <c:tx>
            <c:strRef>
              <c:f>'Transmission graphs'!$B$7</c:f>
              <c:strCache>
                <c:ptCount val="1"/>
                <c:pt idx="0">
                  <c:v>Industry Total</c:v>
                </c:pt>
              </c:strCache>
            </c:strRef>
          </c:tx>
          <c:spPr>
            <a:ln w="28575" cap="rnd">
              <a:solidFill>
                <a:schemeClr val="tx1"/>
              </a:solidFill>
              <a:round/>
            </a:ln>
            <a:effectLst/>
          </c:spPr>
          <c:marker>
            <c:symbol val="none"/>
          </c:marker>
          <c:cat>
            <c:numRef>
              <c:f>'Transmission graphs'!$C$4:$E$4</c:f>
              <c:numCache>
                <c:formatCode>General</c:formatCode>
                <c:ptCount val="3"/>
                <c:pt idx="0">
                  <c:v>2015</c:v>
                </c:pt>
                <c:pt idx="1">
                  <c:v>2016</c:v>
                </c:pt>
                <c:pt idx="2">
                  <c:v>2017</c:v>
                </c:pt>
              </c:numCache>
            </c:numRef>
          </c:cat>
          <c:val>
            <c:numRef>
              <c:f>'Transmission graphs'!$C$7:$E$7</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1-5FB9-4C77-A696-C12374D9D992}"/>
            </c:ext>
          </c:extLst>
        </c:ser>
        <c:dLbls>
          <c:showLegendKey val="0"/>
          <c:showVal val="0"/>
          <c:showCatName val="0"/>
          <c:showSerName val="0"/>
          <c:showPercent val="0"/>
          <c:showBubbleSize val="0"/>
        </c:dLbls>
        <c:smooth val="0"/>
        <c:axId val="479302104"/>
        <c:axId val="479303672"/>
      </c:lineChart>
      <c:catAx>
        <c:axId val="479302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3672"/>
        <c:crosses val="autoZero"/>
        <c:auto val="1"/>
        <c:lblAlgn val="ctr"/>
        <c:lblOffset val="100"/>
        <c:noMultiLvlLbl val="0"/>
      </c:catAx>
      <c:valAx>
        <c:axId val="479303672"/>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9302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graphs'!$J$20:$J$21</c:f>
          <c:strCache>
            <c:ptCount val="2"/>
            <c:pt idx="0">
              <c:v>LTIFR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graphs'!$J$21</c:f>
              <c:strCache>
                <c:ptCount val="1"/>
                <c:pt idx="0">
                  <c:v>D50</c:v>
                </c:pt>
              </c:strCache>
            </c:strRef>
          </c:tx>
          <c:spPr>
            <a:ln w="28575" cap="rnd">
              <a:solidFill>
                <a:srgbClr val="FF0000"/>
              </a:solidFill>
              <a:prstDash val="dash"/>
              <a:round/>
            </a:ln>
            <a:effectLst/>
          </c:spPr>
          <c:marker>
            <c:symbol val="none"/>
          </c:marker>
          <c:cat>
            <c:numRef>
              <c:f>'Distribution (small) graphs'!$K$20:$O$20</c:f>
              <c:numCache>
                <c:formatCode>General</c:formatCode>
                <c:ptCount val="5"/>
                <c:pt idx="0">
                  <c:v>2013</c:v>
                </c:pt>
                <c:pt idx="1">
                  <c:v>2014</c:v>
                </c:pt>
                <c:pt idx="2">
                  <c:v>2015</c:v>
                </c:pt>
                <c:pt idx="3">
                  <c:v>2016</c:v>
                </c:pt>
                <c:pt idx="4">
                  <c:v>2017</c:v>
                </c:pt>
              </c:numCache>
            </c:numRef>
          </c:cat>
          <c:val>
            <c:numRef>
              <c:f>'Distribution (small) graphs'!$K$21:$O$21</c:f>
              <c:numCache>
                <c:formatCode>0.0</c:formatCode>
                <c:ptCount val="5"/>
                <c:pt idx="0">
                  <c:v>4.166666666666667</c:v>
                </c:pt>
                <c:pt idx="1">
                  <c:v>6.1224489795918364</c:v>
                </c:pt>
                <c:pt idx="2">
                  <c:v>13.20754716981132</c:v>
                </c:pt>
                <c:pt idx="3">
                  <c:v>5.4545454545454541</c:v>
                </c:pt>
                <c:pt idx="4">
                  <c:v>7.1428571428571432</c:v>
                </c:pt>
              </c:numCache>
            </c:numRef>
          </c:val>
          <c:smooth val="0"/>
          <c:extLst>
            <c:ext xmlns:c16="http://schemas.microsoft.com/office/drawing/2014/chart" uri="{C3380CC4-5D6E-409C-BE32-E72D297353CC}">
              <c16:uniqueId val="{00000000-2D07-4395-8437-DADF297BD106}"/>
            </c:ext>
          </c:extLst>
        </c:ser>
        <c:ser>
          <c:idx val="1"/>
          <c:order val="1"/>
          <c:tx>
            <c:strRef>
              <c:f>'Distribution (small) graphs'!$J$22</c:f>
              <c:strCache>
                <c:ptCount val="1"/>
                <c:pt idx="0">
                  <c:v>Small-size distribution</c:v>
                </c:pt>
              </c:strCache>
            </c:strRef>
          </c:tx>
          <c:spPr>
            <a:ln w="28575" cap="rnd">
              <a:solidFill>
                <a:srgbClr val="953735"/>
              </a:solidFill>
              <a:prstDash val="dashDot"/>
              <a:round/>
            </a:ln>
            <a:effectLst/>
          </c:spPr>
          <c:marker>
            <c:symbol val="none"/>
          </c:marker>
          <c:cat>
            <c:numRef>
              <c:f>'Distribution (small) graphs'!$K$20:$O$20</c:f>
              <c:numCache>
                <c:formatCode>General</c:formatCode>
                <c:ptCount val="5"/>
                <c:pt idx="0">
                  <c:v>2013</c:v>
                </c:pt>
                <c:pt idx="1">
                  <c:v>2014</c:v>
                </c:pt>
                <c:pt idx="2">
                  <c:v>2015</c:v>
                </c:pt>
                <c:pt idx="3">
                  <c:v>2016</c:v>
                </c:pt>
                <c:pt idx="4">
                  <c:v>2017</c:v>
                </c:pt>
              </c:numCache>
            </c:numRef>
          </c:cat>
          <c:val>
            <c:numRef>
              <c:f>'Distribution (small) graphs'!$K$22:$O$22</c:f>
              <c:numCache>
                <c:formatCode>0.0</c:formatCode>
                <c:ptCount val="5"/>
                <c:pt idx="0">
                  <c:v>4.2004200420042004</c:v>
                </c:pt>
                <c:pt idx="1">
                  <c:v>2.9668411867364699</c:v>
                </c:pt>
                <c:pt idx="2">
                  <c:v>5.61377245508982</c:v>
                </c:pt>
                <c:pt idx="3">
                  <c:v>3.4732272069464498</c:v>
                </c:pt>
                <c:pt idx="4">
                  <c:v>3.4635233268296099</c:v>
                </c:pt>
              </c:numCache>
            </c:numRef>
          </c:val>
          <c:smooth val="0"/>
          <c:extLst>
            <c:ext xmlns:c16="http://schemas.microsoft.com/office/drawing/2014/chart" uri="{C3380CC4-5D6E-409C-BE32-E72D297353CC}">
              <c16:uniqueId val="{00000001-2D07-4395-8437-DADF297BD106}"/>
            </c:ext>
          </c:extLst>
        </c:ser>
        <c:ser>
          <c:idx val="2"/>
          <c:order val="2"/>
          <c:tx>
            <c:strRef>
              <c:f>'Distribution (small) graphs'!$J$23</c:f>
              <c:strCache>
                <c:ptCount val="1"/>
                <c:pt idx="0">
                  <c:v>Distribution Total</c:v>
                </c:pt>
              </c:strCache>
            </c:strRef>
          </c:tx>
          <c:spPr>
            <a:ln w="28575" cap="rnd">
              <a:solidFill>
                <a:srgbClr val="953735"/>
              </a:solidFill>
              <a:round/>
            </a:ln>
            <a:effectLst/>
          </c:spPr>
          <c:marker>
            <c:symbol val="none"/>
          </c:marker>
          <c:cat>
            <c:numRef>
              <c:f>'Distribution (small) graphs'!$K$20:$O$20</c:f>
              <c:numCache>
                <c:formatCode>General</c:formatCode>
                <c:ptCount val="5"/>
                <c:pt idx="0">
                  <c:v>2013</c:v>
                </c:pt>
                <c:pt idx="1">
                  <c:v>2014</c:v>
                </c:pt>
                <c:pt idx="2">
                  <c:v>2015</c:v>
                </c:pt>
                <c:pt idx="3">
                  <c:v>2016</c:v>
                </c:pt>
                <c:pt idx="4">
                  <c:v>2017</c:v>
                </c:pt>
              </c:numCache>
            </c:numRef>
          </c:cat>
          <c:val>
            <c:numRef>
              <c:f>'Distribution (small) graphs'!$K$23:$O$23</c:f>
              <c:numCache>
                <c:formatCode>0.0</c:formatCode>
                <c:ptCount val="5"/>
                <c:pt idx="0">
                  <c:v>1.9021525209924199</c:v>
                </c:pt>
                <c:pt idx="1">
                  <c:v>1.39444449643031</c:v>
                </c:pt>
                <c:pt idx="2">
                  <c:v>1.83025852950807</c:v>
                </c:pt>
                <c:pt idx="3">
                  <c:v>1.43773633943112</c:v>
                </c:pt>
                <c:pt idx="4">
                  <c:v>1.73394526391103</c:v>
                </c:pt>
              </c:numCache>
            </c:numRef>
          </c:val>
          <c:smooth val="0"/>
          <c:extLst>
            <c:ext xmlns:c16="http://schemas.microsoft.com/office/drawing/2014/chart" uri="{C3380CC4-5D6E-409C-BE32-E72D297353CC}">
              <c16:uniqueId val="{00000002-2D07-4395-8437-DADF297BD106}"/>
            </c:ext>
          </c:extLst>
        </c:ser>
        <c:ser>
          <c:idx val="3"/>
          <c:order val="3"/>
          <c:tx>
            <c:strRef>
              <c:f>'Distribution (small) graphs'!$J$24</c:f>
              <c:strCache>
                <c:ptCount val="1"/>
                <c:pt idx="0">
                  <c:v>Industry Total</c:v>
                </c:pt>
              </c:strCache>
            </c:strRef>
          </c:tx>
          <c:spPr>
            <a:ln w="28575" cap="rnd">
              <a:solidFill>
                <a:schemeClr val="tx1"/>
              </a:solidFill>
              <a:round/>
            </a:ln>
            <a:effectLst/>
          </c:spPr>
          <c:marker>
            <c:symbol val="none"/>
          </c:marker>
          <c:cat>
            <c:numRef>
              <c:f>'Distribution (small) graphs'!$K$20:$O$20</c:f>
              <c:numCache>
                <c:formatCode>General</c:formatCode>
                <c:ptCount val="5"/>
                <c:pt idx="0">
                  <c:v>2013</c:v>
                </c:pt>
                <c:pt idx="1">
                  <c:v>2014</c:v>
                </c:pt>
                <c:pt idx="2">
                  <c:v>2015</c:v>
                </c:pt>
                <c:pt idx="3">
                  <c:v>2016</c:v>
                </c:pt>
                <c:pt idx="4">
                  <c:v>2017</c:v>
                </c:pt>
              </c:numCache>
            </c:numRef>
          </c:cat>
          <c:val>
            <c:numRef>
              <c:f>'Distribution (small) graphs'!$K$24:$O$24</c:f>
              <c:numCache>
                <c:formatCode>0.0</c:formatCode>
                <c:ptCount val="5"/>
                <c:pt idx="0">
                  <c:v>1.22069524872276</c:v>
                </c:pt>
                <c:pt idx="1">
                  <c:v>1.0993812216535901</c:v>
                </c:pt>
                <c:pt idx="2">
                  <c:v>1.2192603044153101</c:v>
                </c:pt>
                <c:pt idx="3">
                  <c:v>0.94836664297513495</c:v>
                </c:pt>
                <c:pt idx="4">
                  <c:v>1.07539366925296</c:v>
                </c:pt>
              </c:numCache>
            </c:numRef>
          </c:val>
          <c:smooth val="0"/>
          <c:extLst>
            <c:ext xmlns:c16="http://schemas.microsoft.com/office/drawing/2014/chart" uri="{C3380CC4-5D6E-409C-BE32-E72D297353CC}">
              <c16:uniqueId val="{00000003-2D07-4395-8437-DADF297BD106}"/>
            </c:ext>
          </c:extLst>
        </c:ser>
        <c:dLbls>
          <c:showLegendKey val="0"/>
          <c:showVal val="0"/>
          <c:showCatName val="0"/>
          <c:showSerName val="0"/>
          <c:showPercent val="0"/>
          <c:showBubbleSize val="0"/>
        </c:dLbls>
        <c:smooth val="0"/>
        <c:axId val="477170120"/>
        <c:axId val="365765704"/>
        <c:extLst/>
      </c:lineChart>
      <c:catAx>
        <c:axId val="477170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765704"/>
        <c:crosses val="autoZero"/>
        <c:auto val="1"/>
        <c:lblAlgn val="ctr"/>
        <c:lblOffset val="100"/>
        <c:noMultiLvlLbl val="0"/>
      </c:catAx>
      <c:valAx>
        <c:axId val="36576570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7170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graphs'!$S$20:$S$21</c:f>
          <c:strCache>
            <c:ptCount val="2"/>
            <c:pt idx="0">
              <c:v>LTISR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graphs'!$S$21</c:f>
              <c:strCache>
                <c:ptCount val="1"/>
                <c:pt idx="0">
                  <c:v>D50</c:v>
                </c:pt>
              </c:strCache>
            </c:strRef>
          </c:tx>
          <c:spPr>
            <a:ln w="28575" cap="rnd">
              <a:solidFill>
                <a:srgbClr val="FF0000"/>
              </a:solidFill>
              <a:prstDash val="dash"/>
              <a:round/>
            </a:ln>
            <a:effectLst/>
          </c:spPr>
          <c:marker>
            <c:symbol val="none"/>
          </c:marker>
          <c:cat>
            <c:numRef>
              <c:f>'Distribution (small) graphs'!$T$20:$X$20</c:f>
              <c:numCache>
                <c:formatCode>General</c:formatCode>
                <c:ptCount val="5"/>
                <c:pt idx="0">
                  <c:v>2013</c:v>
                </c:pt>
                <c:pt idx="1">
                  <c:v>2014</c:v>
                </c:pt>
                <c:pt idx="2">
                  <c:v>2015</c:v>
                </c:pt>
                <c:pt idx="3">
                  <c:v>2016</c:v>
                </c:pt>
                <c:pt idx="4">
                  <c:v>2017</c:v>
                </c:pt>
              </c:numCache>
            </c:numRef>
          </c:cat>
          <c:val>
            <c:numRef>
              <c:f>'Distribution (small) graphs'!$T$21:$X$21</c:f>
              <c:numCache>
                <c:formatCode>0</c:formatCode>
                <c:ptCount val="5"/>
                <c:pt idx="0">
                  <c:v>4.1666666666666661</c:v>
                </c:pt>
                <c:pt idx="1">
                  <c:v>427.34693877551024</c:v>
                </c:pt>
                <c:pt idx="2">
                  <c:v>57.169811320754718</c:v>
                </c:pt>
                <c:pt idx="3">
                  <c:v>29.09090909090909</c:v>
                </c:pt>
                <c:pt idx="4">
                  <c:v>158.03571428571428</c:v>
                </c:pt>
              </c:numCache>
            </c:numRef>
          </c:val>
          <c:smooth val="0"/>
          <c:extLst>
            <c:ext xmlns:c16="http://schemas.microsoft.com/office/drawing/2014/chart" uri="{C3380CC4-5D6E-409C-BE32-E72D297353CC}">
              <c16:uniqueId val="{00000000-F68A-4AFE-BD34-05BB627F9283}"/>
            </c:ext>
          </c:extLst>
        </c:ser>
        <c:ser>
          <c:idx val="1"/>
          <c:order val="1"/>
          <c:tx>
            <c:strRef>
              <c:f>'Distribution (small) graphs'!$S$22</c:f>
              <c:strCache>
                <c:ptCount val="1"/>
                <c:pt idx="0">
                  <c:v>Small-size distribution</c:v>
                </c:pt>
              </c:strCache>
            </c:strRef>
          </c:tx>
          <c:spPr>
            <a:ln w="28575" cap="rnd">
              <a:solidFill>
                <a:srgbClr val="953735"/>
              </a:solidFill>
              <a:prstDash val="dashDot"/>
              <a:round/>
            </a:ln>
            <a:effectLst/>
          </c:spPr>
          <c:marker>
            <c:symbol val="none"/>
          </c:marker>
          <c:cat>
            <c:numRef>
              <c:f>'Distribution (small) graphs'!$T$20:$X$20</c:f>
              <c:numCache>
                <c:formatCode>General</c:formatCode>
                <c:ptCount val="5"/>
                <c:pt idx="0">
                  <c:v>2013</c:v>
                </c:pt>
                <c:pt idx="1">
                  <c:v>2014</c:v>
                </c:pt>
                <c:pt idx="2">
                  <c:v>2015</c:v>
                </c:pt>
                <c:pt idx="3">
                  <c:v>2016</c:v>
                </c:pt>
                <c:pt idx="4">
                  <c:v>2017</c:v>
                </c:pt>
              </c:numCache>
            </c:numRef>
          </c:cat>
          <c:val>
            <c:numRef>
              <c:f>'Distribution (small) graphs'!$T$22:$X$22</c:f>
              <c:numCache>
                <c:formatCode>0</c:formatCode>
                <c:ptCount val="5"/>
                <c:pt idx="0">
                  <c:v>68.406840684068399</c:v>
                </c:pt>
                <c:pt idx="1">
                  <c:v>82.303664921465995</c:v>
                </c:pt>
                <c:pt idx="2">
                  <c:v>37.537425149700603</c:v>
                </c:pt>
                <c:pt idx="3">
                  <c:v>14.7612156295224</c:v>
                </c:pt>
                <c:pt idx="4">
                  <c:v>80.700093515129794</c:v>
                </c:pt>
              </c:numCache>
            </c:numRef>
          </c:val>
          <c:smooth val="0"/>
          <c:extLst>
            <c:ext xmlns:c16="http://schemas.microsoft.com/office/drawing/2014/chart" uri="{C3380CC4-5D6E-409C-BE32-E72D297353CC}">
              <c16:uniqueId val="{00000001-F68A-4AFE-BD34-05BB627F9283}"/>
            </c:ext>
          </c:extLst>
        </c:ser>
        <c:ser>
          <c:idx val="2"/>
          <c:order val="2"/>
          <c:tx>
            <c:strRef>
              <c:f>'Distribution (small) graphs'!$S$23</c:f>
              <c:strCache>
                <c:ptCount val="1"/>
                <c:pt idx="0">
                  <c:v>Distribution Total</c:v>
                </c:pt>
              </c:strCache>
            </c:strRef>
          </c:tx>
          <c:spPr>
            <a:ln w="28575" cap="rnd">
              <a:solidFill>
                <a:srgbClr val="953735"/>
              </a:solidFill>
              <a:round/>
            </a:ln>
            <a:effectLst/>
          </c:spPr>
          <c:marker>
            <c:symbol val="none"/>
          </c:marker>
          <c:cat>
            <c:numRef>
              <c:f>'Distribution (small) graphs'!$T$20:$X$20</c:f>
              <c:numCache>
                <c:formatCode>General</c:formatCode>
                <c:ptCount val="5"/>
                <c:pt idx="0">
                  <c:v>2013</c:v>
                </c:pt>
                <c:pt idx="1">
                  <c:v>2014</c:v>
                </c:pt>
                <c:pt idx="2">
                  <c:v>2015</c:v>
                </c:pt>
                <c:pt idx="3">
                  <c:v>2016</c:v>
                </c:pt>
                <c:pt idx="4">
                  <c:v>2017</c:v>
                </c:pt>
              </c:numCache>
            </c:numRef>
          </c:cat>
          <c:val>
            <c:numRef>
              <c:f>'Distribution (small) graphs'!$T$23:$X$23</c:f>
              <c:numCache>
                <c:formatCode>0</c:formatCode>
                <c:ptCount val="5"/>
                <c:pt idx="0">
                  <c:v>32.609674159389797</c:v>
                </c:pt>
                <c:pt idx="1">
                  <c:v>34.418926721758197</c:v>
                </c:pt>
                <c:pt idx="2">
                  <c:v>27.862025594701301</c:v>
                </c:pt>
                <c:pt idx="3">
                  <c:v>18.469382206538199</c:v>
                </c:pt>
                <c:pt idx="4">
                  <c:v>22.313137738223499</c:v>
                </c:pt>
              </c:numCache>
            </c:numRef>
          </c:val>
          <c:smooth val="0"/>
          <c:extLst>
            <c:ext xmlns:c16="http://schemas.microsoft.com/office/drawing/2014/chart" uri="{C3380CC4-5D6E-409C-BE32-E72D297353CC}">
              <c16:uniqueId val="{00000002-F68A-4AFE-BD34-05BB627F9283}"/>
            </c:ext>
          </c:extLst>
        </c:ser>
        <c:ser>
          <c:idx val="3"/>
          <c:order val="3"/>
          <c:tx>
            <c:strRef>
              <c:f>'Distribution (small) graphs'!$S$24</c:f>
              <c:strCache>
                <c:ptCount val="1"/>
                <c:pt idx="0">
                  <c:v>Industry Total</c:v>
                </c:pt>
              </c:strCache>
            </c:strRef>
          </c:tx>
          <c:spPr>
            <a:ln w="28575" cap="rnd">
              <a:solidFill>
                <a:schemeClr val="tx1"/>
              </a:solidFill>
              <a:round/>
            </a:ln>
            <a:effectLst/>
          </c:spPr>
          <c:marker>
            <c:symbol val="none"/>
          </c:marker>
          <c:cat>
            <c:numRef>
              <c:f>'Distribution (small) graphs'!$T$20:$X$20</c:f>
              <c:numCache>
                <c:formatCode>General</c:formatCode>
                <c:ptCount val="5"/>
                <c:pt idx="0">
                  <c:v>2013</c:v>
                </c:pt>
                <c:pt idx="1">
                  <c:v>2014</c:v>
                </c:pt>
                <c:pt idx="2">
                  <c:v>2015</c:v>
                </c:pt>
                <c:pt idx="3">
                  <c:v>2016</c:v>
                </c:pt>
                <c:pt idx="4">
                  <c:v>2017</c:v>
                </c:pt>
              </c:numCache>
            </c:numRef>
          </c:cat>
          <c:val>
            <c:numRef>
              <c:f>'Distribution (small) graphs'!$T$24:$X$24</c:f>
              <c:numCache>
                <c:formatCode>0</c:formatCode>
                <c:ptCount val="5"/>
                <c:pt idx="0">
                  <c:v>21.270614708994099</c:v>
                </c:pt>
                <c:pt idx="1">
                  <c:v>21.5702031254751</c:v>
                </c:pt>
                <c:pt idx="2">
                  <c:v>18.333780119100499</c:v>
                </c:pt>
                <c:pt idx="3">
                  <c:v>12.6506889806041</c:v>
                </c:pt>
                <c:pt idx="4">
                  <c:v>14.6640680739334</c:v>
                </c:pt>
              </c:numCache>
            </c:numRef>
          </c:val>
          <c:smooth val="0"/>
          <c:extLst>
            <c:ext xmlns:c16="http://schemas.microsoft.com/office/drawing/2014/chart" uri="{C3380CC4-5D6E-409C-BE32-E72D297353CC}">
              <c16:uniqueId val="{00000003-F68A-4AFE-BD34-05BB627F9283}"/>
            </c:ext>
          </c:extLst>
        </c:ser>
        <c:dLbls>
          <c:showLegendKey val="0"/>
          <c:showVal val="0"/>
          <c:showCatName val="0"/>
          <c:showSerName val="0"/>
          <c:showPercent val="0"/>
          <c:showBubbleSize val="0"/>
        </c:dLbls>
        <c:smooth val="0"/>
        <c:axId val="421553216"/>
        <c:axId val="364552336"/>
      </c:lineChart>
      <c:catAx>
        <c:axId val="421553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4552336"/>
        <c:crosses val="autoZero"/>
        <c:auto val="1"/>
        <c:lblAlgn val="ctr"/>
        <c:lblOffset val="100"/>
        <c:noMultiLvlLbl val="0"/>
      </c:catAx>
      <c:valAx>
        <c:axId val="3645523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21553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(small) graphs'!$B$20:$B$21</c:f>
          <c:strCache>
            <c:ptCount val="2"/>
            <c:pt idx="0">
              <c:v>TRIFR Respondent</c:v>
            </c:pt>
            <c:pt idx="1">
              <c:v>D50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(small) graphs'!$B$21:$C$21</c:f>
              <c:strCache>
                <c:ptCount val="2"/>
                <c:pt idx="0">
                  <c:v>D50</c:v>
                </c:pt>
              </c:strCache>
            </c:strRef>
          </c:tx>
          <c:spPr>
            <a:ln w="28575" cap="rnd">
              <a:solidFill>
                <a:srgbClr val="FF0000"/>
              </a:solidFill>
              <a:prstDash val="dash"/>
              <a:round/>
            </a:ln>
            <a:effectLst/>
          </c:spPr>
          <c:marker>
            <c:symbol val="none"/>
          </c:marker>
          <c:cat>
            <c:numRef>
              <c:f>'Distribution (small) graphs'!$D$20:$F$20</c:f>
              <c:numCache>
                <c:formatCode>General</c:formatCode>
                <c:ptCount val="3"/>
                <c:pt idx="0">
                  <c:v>2015</c:v>
                </c:pt>
                <c:pt idx="1">
                  <c:v>2016</c:v>
                </c:pt>
                <c:pt idx="2">
                  <c:v>2017</c:v>
                </c:pt>
              </c:numCache>
            </c:numRef>
          </c:cat>
          <c:val>
            <c:numRef>
              <c:f>'Distribution (small) graphs'!$D$21:$F$21</c:f>
              <c:numCache>
                <c:formatCode>0.0</c:formatCode>
                <c:ptCount val="3"/>
                <c:pt idx="0">
                  <c:v>13.20754716981132</c:v>
                </c:pt>
                <c:pt idx="1">
                  <c:v>14.545454545454545</c:v>
                </c:pt>
                <c:pt idx="2">
                  <c:v>8.9285714285714288</c:v>
                </c:pt>
              </c:numCache>
            </c:numRef>
          </c:val>
          <c:smooth val="0"/>
          <c:extLst>
            <c:ext xmlns:c16="http://schemas.microsoft.com/office/drawing/2014/chart" uri="{C3380CC4-5D6E-409C-BE32-E72D297353CC}">
              <c16:uniqueId val="{00000000-4A65-4305-A74F-1318A9F11B9C}"/>
            </c:ext>
          </c:extLst>
        </c:ser>
        <c:ser>
          <c:idx val="1"/>
          <c:order val="1"/>
          <c:tx>
            <c:strRef>
              <c:f>'Distribution (small) graphs'!$B$22:$C$22</c:f>
              <c:strCache>
                <c:ptCount val="2"/>
                <c:pt idx="0">
                  <c:v>Small-size distribution</c:v>
                </c:pt>
              </c:strCache>
            </c:strRef>
          </c:tx>
          <c:spPr>
            <a:ln w="28575" cap="rnd">
              <a:solidFill>
                <a:srgbClr val="953735"/>
              </a:solidFill>
              <a:prstDash val="dashDot"/>
              <a:round/>
            </a:ln>
            <a:effectLst/>
          </c:spPr>
          <c:marker>
            <c:symbol val="none"/>
          </c:marker>
          <c:cat>
            <c:numRef>
              <c:f>'Distribution (small) graphs'!$D$20:$F$20</c:f>
              <c:numCache>
                <c:formatCode>General</c:formatCode>
                <c:ptCount val="3"/>
                <c:pt idx="0">
                  <c:v>2015</c:v>
                </c:pt>
                <c:pt idx="1">
                  <c:v>2016</c:v>
                </c:pt>
                <c:pt idx="2">
                  <c:v>2017</c:v>
                </c:pt>
              </c:numCache>
            </c:numRef>
          </c:cat>
          <c:val>
            <c:numRef>
              <c:f>'Distribution (small) graphs'!$D$22:$F$22</c:f>
              <c:numCache>
                <c:formatCode>0.0</c:formatCode>
                <c:ptCount val="3"/>
                <c:pt idx="0">
                  <c:v>6.9226729786500298</c:v>
                </c:pt>
                <c:pt idx="1">
                  <c:v>6.9464544138928996</c:v>
                </c:pt>
                <c:pt idx="2">
                  <c:v>5.3107357678053999</c:v>
                </c:pt>
              </c:numCache>
            </c:numRef>
          </c:val>
          <c:smooth val="0"/>
          <c:extLst>
            <c:ext xmlns:c16="http://schemas.microsoft.com/office/drawing/2014/chart" uri="{C3380CC4-5D6E-409C-BE32-E72D297353CC}">
              <c16:uniqueId val="{00000001-4A65-4305-A74F-1318A9F11B9C}"/>
            </c:ext>
          </c:extLst>
        </c:ser>
        <c:ser>
          <c:idx val="2"/>
          <c:order val="2"/>
          <c:tx>
            <c:strRef>
              <c:f>'Distribution (small) graphs'!$B$23:$C$23</c:f>
              <c:strCache>
                <c:ptCount val="2"/>
                <c:pt idx="0">
                  <c:v>Distribution Total</c:v>
                </c:pt>
              </c:strCache>
            </c:strRef>
          </c:tx>
          <c:spPr>
            <a:ln w="28575" cap="rnd">
              <a:solidFill>
                <a:srgbClr val="953735"/>
              </a:solidFill>
              <a:round/>
            </a:ln>
            <a:effectLst/>
          </c:spPr>
          <c:marker>
            <c:symbol val="none"/>
          </c:marker>
          <c:cat>
            <c:numRef>
              <c:f>'Distribution (small) graphs'!$D$20:$F$20</c:f>
              <c:numCache>
                <c:formatCode>General</c:formatCode>
                <c:ptCount val="3"/>
                <c:pt idx="0">
                  <c:v>2015</c:v>
                </c:pt>
                <c:pt idx="1">
                  <c:v>2016</c:v>
                </c:pt>
                <c:pt idx="2">
                  <c:v>2017</c:v>
                </c:pt>
              </c:numCache>
            </c:numRef>
          </c:cat>
          <c:val>
            <c:numRef>
              <c:f>'Distribution (small) graphs'!$D$23:$F$23</c:f>
              <c:numCache>
                <c:formatCode>0.0</c:formatCode>
                <c:ptCount val="3"/>
                <c:pt idx="0">
                  <c:v>5.456847474980175</c:v>
                </c:pt>
                <c:pt idx="1">
                  <c:v>4.0770425484287607</c:v>
                </c:pt>
                <c:pt idx="2">
                  <c:v>3.5956549156891899</c:v>
                </c:pt>
              </c:numCache>
            </c:numRef>
          </c:val>
          <c:smooth val="0"/>
          <c:extLst>
            <c:ext xmlns:c16="http://schemas.microsoft.com/office/drawing/2014/chart" uri="{C3380CC4-5D6E-409C-BE32-E72D297353CC}">
              <c16:uniqueId val="{00000002-4A65-4305-A74F-1318A9F11B9C}"/>
            </c:ext>
          </c:extLst>
        </c:ser>
        <c:ser>
          <c:idx val="3"/>
          <c:order val="3"/>
          <c:tx>
            <c:strRef>
              <c:f>'Distribution (small) graphs'!$B$24:$C$24</c:f>
              <c:strCache>
                <c:ptCount val="2"/>
                <c:pt idx="0">
                  <c:v>Industry Total</c:v>
                </c:pt>
              </c:strCache>
            </c:strRef>
          </c:tx>
          <c:spPr>
            <a:ln w="28575" cap="rnd">
              <a:solidFill>
                <a:sysClr val="windowText" lastClr="000000"/>
              </a:solidFill>
              <a:round/>
            </a:ln>
            <a:effectLst/>
          </c:spPr>
          <c:marker>
            <c:symbol val="none"/>
          </c:marker>
          <c:cat>
            <c:numRef>
              <c:f>'Distribution (small) graphs'!$D$20:$F$20</c:f>
              <c:numCache>
                <c:formatCode>General</c:formatCode>
                <c:ptCount val="3"/>
                <c:pt idx="0">
                  <c:v>2015</c:v>
                </c:pt>
                <c:pt idx="1">
                  <c:v>2016</c:v>
                </c:pt>
                <c:pt idx="2">
                  <c:v>2017</c:v>
                </c:pt>
              </c:numCache>
            </c:numRef>
          </c:cat>
          <c:val>
            <c:numRef>
              <c:f>'Distribution (small) graphs'!$D$24:$F$24</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3-4A65-4305-A74F-1318A9F11B9C}"/>
            </c:ext>
          </c:extLst>
        </c:ser>
        <c:dLbls>
          <c:showLegendKey val="0"/>
          <c:showVal val="0"/>
          <c:showCatName val="0"/>
          <c:showSerName val="0"/>
          <c:showPercent val="0"/>
          <c:showBubbleSize val="0"/>
        </c:dLbls>
        <c:smooth val="0"/>
        <c:axId val="477170120"/>
        <c:axId val="365765704"/>
        <c:extLst/>
      </c:lineChart>
      <c:catAx>
        <c:axId val="477170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765704"/>
        <c:crosses val="autoZero"/>
        <c:auto val="1"/>
        <c:lblAlgn val="ctr"/>
        <c:lblOffset val="100"/>
        <c:noMultiLvlLbl val="0"/>
      </c:catAx>
      <c:valAx>
        <c:axId val="36576570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71701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graphs'!$J$24:$J$25</c:f>
          <c:strCache>
            <c:ptCount val="2"/>
            <c:pt idx="0">
              <c:v>LTIFR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graphs'!$J$25</c:f>
              <c:strCache>
                <c:ptCount val="1"/>
                <c:pt idx="0">
                  <c:v>D55</c:v>
                </c:pt>
              </c:strCache>
            </c:strRef>
          </c:tx>
          <c:spPr>
            <a:ln w="28575" cap="rnd">
              <a:solidFill>
                <a:srgbClr val="FF0000"/>
              </a:solidFill>
              <a:prstDash val="dash"/>
              <a:round/>
            </a:ln>
            <a:effectLst/>
          </c:spPr>
          <c:marker>
            <c:symbol val="none"/>
          </c:marker>
          <c:cat>
            <c:numRef>
              <c:f>'Distribution (medium) graphs'!$K$24:$O$24</c:f>
              <c:numCache>
                <c:formatCode>General</c:formatCode>
                <c:ptCount val="5"/>
                <c:pt idx="0">
                  <c:v>2013</c:v>
                </c:pt>
                <c:pt idx="1">
                  <c:v>2014</c:v>
                </c:pt>
                <c:pt idx="2">
                  <c:v>2015</c:v>
                </c:pt>
                <c:pt idx="3">
                  <c:v>2016</c:v>
                </c:pt>
                <c:pt idx="4">
                  <c:v>2017</c:v>
                </c:pt>
              </c:numCache>
            </c:numRef>
          </c:cat>
          <c:val>
            <c:numRef>
              <c:f>'Distribution (medium) graphs'!$K$25:$O$25</c:f>
              <c:numCache>
                <c:formatCode>0.0</c:formatCode>
                <c:ptCount val="5"/>
                <c:pt idx="0">
                  <c:v>12.8</c:v>
                </c:pt>
                <c:pt idx="1">
                  <c:v>4</c:v>
                </c:pt>
                <c:pt idx="2">
                  <c:v>3.007518796992481</c:v>
                </c:pt>
                <c:pt idx="3">
                  <c:v>0.76335877862595425</c:v>
                </c:pt>
                <c:pt idx="4">
                  <c:v>1.5037593984962405</c:v>
                </c:pt>
              </c:numCache>
            </c:numRef>
          </c:val>
          <c:smooth val="0"/>
          <c:extLst>
            <c:ext xmlns:c16="http://schemas.microsoft.com/office/drawing/2014/chart" uri="{C3380CC4-5D6E-409C-BE32-E72D297353CC}">
              <c16:uniqueId val="{00000000-B7F5-46E1-825E-AB9EFE04EF24}"/>
            </c:ext>
          </c:extLst>
        </c:ser>
        <c:ser>
          <c:idx val="1"/>
          <c:order val="1"/>
          <c:tx>
            <c:strRef>
              <c:f>'Distribution (medium) graphs'!$J$26</c:f>
              <c:strCache>
                <c:ptCount val="1"/>
                <c:pt idx="0">
                  <c:v>Medium-size distribution</c:v>
                </c:pt>
              </c:strCache>
            </c:strRef>
          </c:tx>
          <c:spPr>
            <a:ln w="28575" cap="rnd">
              <a:solidFill>
                <a:srgbClr val="953735"/>
              </a:solidFill>
              <a:prstDash val="dashDot"/>
              <a:round/>
            </a:ln>
            <a:effectLst/>
          </c:spPr>
          <c:marker>
            <c:symbol val="none"/>
          </c:marker>
          <c:cat>
            <c:numRef>
              <c:f>'Distribution (medium) graphs'!$K$24:$O$24</c:f>
              <c:numCache>
                <c:formatCode>General</c:formatCode>
                <c:ptCount val="5"/>
                <c:pt idx="0">
                  <c:v>2013</c:v>
                </c:pt>
                <c:pt idx="1">
                  <c:v>2014</c:v>
                </c:pt>
                <c:pt idx="2">
                  <c:v>2015</c:v>
                </c:pt>
                <c:pt idx="3">
                  <c:v>2016</c:v>
                </c:pt>
                <c:pt idx="4">
                  <c:v>2017</c:v>
                </c:pt>
              </c:numCache>
            </c:numRef>
          </c:cat>
          <c:val>
            <c:numRef>
              <c:f>'Distribution (medium) graphs'!$K$26:$O$26</c:f>
              <c:numCache>
                <c:formatCode>0.0</c:formatCode>
                <c:ptCount val="5"/>
                <c:pt idx="0">
                  <c:v>2.8464789055937798</c:v>
                </c:pt>
                <c:pt idx="1">
                  <c:v>2.17115132977723</c:v>
                </c:pt>
                <c:pt idx="2">
                  <c:v>2.1271360192293098</c:v>
                </c:pt>
                <c:pt idx="3">
                  <c:v>2.15863773354108</c:v>
                </c:pt>
                <c:pt idx="4">
                  <c:v>2.4691358024691401</c:v>
                </c:pt>
              </c:numCache>
            </c:numRef>
          </c:val>
          <c:smooth val="0"/>
          <c:extLst>
            <c:ext xmlns:c16="http://schemas.microsoft.com/office/drawing/2014/chart" uri="{C3380CC4-5D6E-409C-BE32-E72D297353CC}">
              <c16:uniqueId val="{00000001-B7F5-46E1-825E-AB9EFE04EF24}"/>
            </c:ext>
          </c:extLst>
        </c:ser>
        <c:ser>
          <c:idx val="2"/>
          <c:order val="2"/>
          <c:tx>
            <c:strRef>
              <c:f>'Distribution (medium) graphs'!$J$27</c:f>
              <c:strCache>
                <c:ptCount val="1"/>
                <c:pt idx="0">
                  <c:v>Distribution Total</c:v>
                </c:pt>
              </c:strCache>
            </c:strRef>
          </c:tx>
          <c:spPr>
            <a:ln w="28575" cap="rnd">
              <a:solidFill>
                <a:srgbClr val="953735"/>
              </a:solidFill>
              <a:round/>
            </a:ln>
            <a:effectLst/>
          </c:spPr>
          <c:marker>
            <c:symbol val="none"/>
          </c:marker>
          <c:cat>
            <c:numRef>
              <c:f>'Distribution (medium) graphs'!$K$24:$O$24</c:f>
              <c:numCache>
                <c:formatCode>General</c:formatCode>
                <c:ptCount val="5"/>
                <c:pt idx="0">
                  <c:v>2013</c:v>
                </c:pt>
                <c:pt idx="1">
                  <c:v>2014</c:v>
                </c:pt>
                <c:pt idx="2">
                  <c:v>2015</c:v>
                </c:pt>
                <c:pt idx="3">
                  <c:v>2016</c:v>
                </c:pt>
                <c:pt idx="4">
                  <c:v>2017</c:v>
                </c:pt>
              </c:numCache>
            </c:numRef>
          </c:cat>
          <c:val>
            <c:numRef>
              <c:f>'Distribution (medium) graphs'!$K$27:$O$27</c:f>
              <c:numCache>
                <c:formatCode>0.0</c:formatCode>
                <c:ptCount val="5"/>
                <c:pt idx="0">
                  <c:v>1.9021525209924199</c:v>
                </c:pt>
                <c:pt idx="1">
                  <c:v>1.39444449643031</c:v>
                </c:pt>
                <c:pt idx="2">
                  <c:v>1.83025852950807</c:v>
                </c:pt>
                <c:pt idx="3">
                  <c:v>1.43773633943112</c:v>
                </c:pt>
                <c:pt idx="4">
                  <c:v>1.73394526391103</c:v>
                </c:pt>
              </c:numCache>
            </c:numRef>
          </c:val>
          <c:smooth val="0"/>
          <c:extLst>
            <c:ext xmlns:c16="http://schemas.microsoft.com/office/drawing/2014/chart" uri="{C3380CC4-5D6E-409C-BE32-E72D297353CC}">
              <c16:uniqueId val="{00000002-B7F5-46E1-825E-AB9EFE04EF24}"/>
            </c:ext>
          </c:extLst>
        </c:ser>
        <c:ser>
          <c:idx val="3"/>
          <c:order val="3"/>
          <c:tx>
            <c:strRef>
              <c:f>'Distribution (medium) graphs'!$J$28</c:f>
              <c:strCache>
                <c:ptCount val="1"/>
                <c:pt idx="0">
                  <c:v>Industry Total</c:v>
                </c:pt>
              </c:strCache>
            </c:strRef>
          </c:tx>
          <c:spPr>
            <a:ln w="28575" cap="rnd">
              <a:solidFill>
                <a:sysClr val="windowText" lastClr="000000"/>
              </a:solidFill>
              <a:round/>
            </a:ln>
            <a:effectLst/>
          </c:spPr>
          <c:marker>
            <c:symbol val="none"/>
          </c:marker>
          <c:cat>
            <c:numRef>
              <c:f>'Distribution (medium) graphs'!$K$24:$O$24</c:f>
              <c:numCache>
                <c:formatCode>General</c:formatCode>
                <c:ptCount val="5"/>
                <c:pt idx="0">
                  <c:v>2013</c:v>
                </c:pt>
                <c:pt idx="1">
                  <c:v>2014</c:v>
                </c:pt>
                <c:pt idx="2">
                  <c:v>2015</c:v>
                </c:pt>
                <c:pt idx="3">
                  <c:v>2016</c:v>
                </c:pt>
                <c:pt idx="4">
                  <c:v>2017</c:v>
                </c:pt>
              </c:numCache>
            </c:numRef>
          </c:cat>
          <c:val>
            <c:numRef>
              <c:f>'Distribution (medium) graphs'!$K$28:$O$28</c:f>
              <c:numCache>
                <c:formatCode>0.0</c:formatCode>
                <c:ptCount val="5"/>
                <c:pt idx="0">
                  <c:v>1.22069524872276</c:v>
                </c:pt>
                <c:pt idx="1">
                  <c:v>1.0993812216535901</c:v>
                </c:pt>
                <c:pt idx="2">
                  <c:v>1.2192603044153101</c:v>
                </c:pt>
                <c:pt idx="3">
                  <c:v>0.94836664297513495</c:v>
                </c:pt>
                <c:pt idx="4">
                  <c:v>1.07539366925296</c:v>
                </c:pt>
              </c:numCache>
            </c:numRef>
          </c:val>
          <c:smooth val="0"/>
          <c:extLst>
            <c:ext xmlns:c16="http://schemas.microsoft.com/office/drawing/2014/chart" uri="{C3380CC4-5D6E-409C-BE32-E72D297353CC}">
              <c16:uniqueId val="{00000003-B7F5-46E1-825E-AB9EFE04EF24}"/>
            </c:ext>
          </c:extLst>
        </c:ser>
        <c:dLbls>
          <c:showLegendKey val="0"/>
          <c:showVal val="0"/>
          <c:showCatName val="0"/>
          <c:showSerName val="0"/>
          <c:showPercent val="0"/>
          <c:showBubbleSize val="0"/>
        </c:dLbls>
        <c:smooth val="0"/>
        <c:axId val="407681096"/>
        <c:axId val="476014144"/>
      </c:lineChart>
      <c:catAx>
        <c:axId val="407681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6014144"/>
        <c:crosses val="autoZero"/>
        <c:auto val="1"/>
        <c:lblAlgn val="ctr"/>
        <c:lblOffset val="100"/>
        <c:noMultiLvlLbl val="0"/>
      </c:catAx>
      <c:valAx>
        <c:axId val="4760141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7681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graphs'!$S$24:$S$25</c:f>
          <c:strCache>
            <c:ptCount val="2"/>
            <c:pt idx="0">
              <c:v>LTISR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graphs'!$S$25</c:f>
              <c:strCache>
                <c:ptCount val="1"/>
                <c:pt idx="0">
                  <c:v>D55</c:v>
                </c:pt>
              </c:strCache>
            </c:strRef>
          </c:tx>
          <c:spPr>
            <a:ln w="28575" cap="rnd">
              <a:solidFill>
                <a:srgbClr val="FF0000"/>
              </a:solidFill>
              <a:prstDash val="dash"/>
              <a:round/>
            </a:ln>
            <a:effectLst/>
          </c:spPr>
          <c:marker>
            <c:symbol val="none"/>
          </c:marker>
          <c:cat>
            <c:numRef>
              <c:f>'Distribution (medium) graphs'!$T$24:$X$24</c:f>
              <c:numCache>
                <c:formatCode>General</c:formatCode>
                <c:ptCount val="5"/>
                <c:pt idx="0">
                  <c:v>2013</c:v>
                </c:pt>
                <c:pt idx="1">
                  <c:v>2014</c:v>
                </c:pt>
                <c:pt idx="2">
                  <c:v>2015</c:v>
                </c:pt>
                <c:pt idx="3">
                  <c:v>2016</c:v>
                </c:pt>
                <c:pt idx="4">
                  <c:v>2017</c:v>
                </c:pt>
              </c:numCache>
            </c:numRef>
          </c:cat>
          <c:val>
            <c:numRef>
              <c:f>'Distribution (medium) graphs'!$T$25:$X$25</c:f>
              <c:numCache>
                <c:formatCode>0</c:formatCode>
                <c:ptCount val="5"/>
                <c:pt idx="0">
                  <c:v>88.8</c:v>
                </c:pt>
                <c:pt idx="1">
                  <c:v>36</c:v>
                </c:pt>
                <c:pt idx="2">
                  <c:v>69.172932330827066</c:v>
                </c:pt>
                <c:pt idx="3">
                  <c:v>13.740458015267176</c:v>
                </c:pt>
                <c:pt idx="4">
                  <c:v>30.82706766917293</c:v>
                </c:pt>
              </c:numCache>
            </c:numRef>
          </c:val>
          <c:smooth val="0"/>
          <c:extLst>
            <c:ext xmlns:c16="http://schemas.microsoft.com/office/drawing/2014/chart" uri="{C3380CC4-5D6E-409C-BE32-E72D297353CC}">
              <c16:uniqueId val="{00000000-40F1-42E5-9998-54D7AB0CE04A}"/>
            </c:ext>
          </c:extLst>
        </c:ser>
        <c:ser>
          <c:idx val="1"/>
          <c:order val="1"/>
          <c:tx>
            <c:strRef>
              <c:f>'Distribution (medium) graphs'!$S$26</c:f>
              <c:strCache>
                <c:ptCount val="1"/>
                <c:pt idx="0">
                  <c:v>Medium-size distribution</c:v>
                </c:pt>
              </c:strCache>
            </c:strRef>
          </c:tx>
          <c:spPr>
            <a:ln w="28575" cap="rnd">
              <a:solidFill>
                <a:srgbClr val="953735"/>
              </a:solidFill>
              <a:prstDash val="dashDot"/>
              <a:round/>
            </a:ln>
            <a:effectLst/>
          </c:spPr>
          <c:marker>
            <c:symbol val="none"/>
          </c:marker>
          <c:cat>
            <c:numRef>
              <c:f>'Distribution (medium) graphs'!$T$24:$X$24</c:f>
              <c:numCache>
                <c:formatCode>General</c:formatCode>
                <c:ptCount val="5"/>
                <c:pt idx="0">
                  <c:v>2013</c:v>
                </c:pt>
                <c:pt idx="1">
                  <c:v>2014</c:v>
                </c:pt>
                <c:pt idx="2">
                  <c:v>2015</c:v>
                </c:pt>
                <c:pt idx="3">
                  <c:v>2016</c:v>
                </c:pt>
                <c:pt idx="4">
                  <c:v>2017</c:v>
                </c:pt>
              </c:numCache>
            </c:numRef>
          </c:cat>
          <c:val>
            <c:numRef>
              <c:f>'Distribution (medium) graphs'!$T$26:$X$26</c:f>
              <c:numCache>
                <c:formatCode>0</c:formatCode>
                <c:ptCount val="5"/>
                <c:pt idx="0">
                  <c:v>35.481109867094403</c:v>
                </c:pt>
                <c:pt idx="1">
                  <c:v>56.201046494940897</c:v>
                </c:pt>
                <c:pt idx="2">
                  <c:v>44.959920406437703</c:v>
                </c:pt>
                <c:pt idx="3">
                  <c:v>19.759837714722199</c:v>
                </c:pt>
                <c:pt idx="4">
                  <c:v>22.170781893004101</c:v>
                </c:pt>
              </c:numCache>
            </c:numRef>
          </c:val>
          <c:smooth val="0"/>
          <c:extLst>
            <c:ext xmlns:c16="http://schemas.microsoft.com/office/drawing/2014/chart" uri="{C3380CC4-5D6E-409C-BE32-E72D297353CC}">
              <c16:uniqueId val="{00000001-40F1-42E5-9998-54D7AB0CE04A}"/>
            </c:ext>
          </c:extLst>
        </c:ser>
        <c:ser>
          <c:idx val="2"/>
          <c:order val="2"/>
          <c:tx>
            <c:strRef>
              <c:f>'Distribution (medium) graphs'!$S$27</c:f>
              <c:strCache>
                <c:ptCount val="1"/>
                <c:pt idx="0">
                  <c:v>Distribution Total</c:v>
                </c:pt>
              </c:strCache>
            </c:strRef>
          </c:tx>
          <c:spPr>
            <a:ln w="28575" cap="rnd">
              <a:solidFill>
                <a:srgbClr val="953735"/>
              </a:solidFill>
              <a:round/>
            </a:ln>
            <a:effectLst/>
          </c:spPr>
          <c:marker>
            <c:symbol val="none"/>
          </c:marker>
          <c:cat>
            <c:numRef>
              <c:f>'Distribution (medium) graphs'!$T$24:$X$24</c:f>
              <c:numCache>
                <c:formatCode>General</c:formatCode>
                <c:ptCount val="5"/>
                <c:pt idx="0">
                  <c:v>2013</c:v>
                </c:pt>
                <c:pt idx="1">
                  <c:v>2014</c:v>
                </c:pt>
                <c:pt idx="2">
                  <c:v>2015</c:v>
                </c:pt>
                <c:pt idx="3">
                  <c:v>2016</c:v>
                </c:pt>
                <c:pt idx="4">
                  <c:v>2017</c:v>
                </c:pt>
              </c:numCache>
            </c:numRef>
          </c:cat>
          <c:val>
            <c:numRef>
              <c:f>'Distribution (medium) graphs'!$T$27:$X$27</c:f>
              <c:numCache>
                <c:formatCode>0</c:formatCode>
                <c:ptCount val="5"/>
                <c:pt idx="0">
                  <c:v>32.609674159389797</c:v>
                </c:pt>
                <c:pt idx="1">
                  <c:v>34.418926721758197</c:v>
                </c:pt>
                <c:pt idx="2">
                  <c:v>27.862025594701301</c:v>
                </c:pt>
                <c:pt idx="3">
                  <c:v>18.469382206538199</c:v>
                </c:pt>
                <c:pt idx="4">
                  <c:v>22.313137738223499</c:v>
                </c:pt>
              </c:numCache>
            </c:numRef>
          </c:val>
          <c:smooth val="0"/>
          <c:extLst>
            <c:ext xmlns:c16="http://schemas.microsoft.com/office/drawing/2014/chart" uri="{C3380CC4-5D6E-409C-BE32-E72D297353CC}">
              <c16:uniqueId val="{00000002-40F1-42E5-9998-54D7AB0CE04A}"/>
            </c:ext>
          </c:extLst>
        </c:ser>
        <c:ser>
          <c:idx val="3"/>
          <c:order val="3"/>
          <c:tx>
            <c:strRef>
              <c:f>'Distribution (medium) graphs'!$S$28</c:f>
              <c:strCache>
                <c:ptCount val="1"/>
                <c:pt idx="0">
                  <c:v>Industry Total</c:v>
                </c:pt>
              </c:strCache>
            </c:strRef>
          </c:tx>
          <c:spPr>
            <a:ln w="28575" cap="rnd">
              <a:solidFill>
                <a:schemeClr val="tx1"/>
              </a:solidFill>
              <a:round/>
            </a:ln>
            <a:effectLst/>
          </c:spPr>
          <c:marker>
            <c:symbol val="none"/>
          </c:marker>
          <c:cat>
            <c:numRef>
              <c:f>'Distribution (medium) graphs'!$T$24:$X$24</c:f>
              <c:numCache>
                <c:formatCode>General</c:formatCode>
                <c:ptCount val="5"/>
                <c:pt idx="0">
                  <c:v>2013</c:v>
                </c:pt>
                <c:pt idx="1">
                  <c:v>2014</c:v>
                </c:pt>
                <c:pt idx="2">
                  <c:v>2015</c:v>
                </c:pt>
                <c:pt idx="3">
                  <c:v>2016</c:v>
                </c:pt>
                <c:pt idx="4">
                  <c:v>2017</c:v>
                </c:pt>
              </c:numCache>
            </c:numRef>
          </c:cat>
          <c:val>
            <c:numRef>
              <c:f>'Distribution (medium) graphs'!$T$28:$X$28</c:f>
              <c:numCache>
                <c:formatCode>0</c:formatCode>
                <c:ptCount val="5"/>
                <c:pt idx="0">
                  <c:v>21.270614708994099</c:v>
                </c:pt>
                <c:pt idx="1">
                  <c:v>21.5702031254751</c:v>
                </c:pt>
                <c:pt idx="2">
                  <c:v>18.333780119100499</c:v>
                </c:pt>
                <c:pt idx="3">
                  <c:v>12.6506889806041</c:v>
                </c:pt>
                <c:pt idx="4">
                  <c:v>14.6640680739334</c:v>
                </c:pt>
              </c:numCache>
            </c:numRef>
          </c:val>
          <c:smooth val="0"/>
          <c:extLst>
            <c:ext xmlns:c16="http://schemas.microsoft.com/office/drawing/2014/chart" uri="{C3380CC4-5D6E-409C-BE32-E72D297353CC}">
              <c16:uniqueId val="{00000003-40F1-42E5-9998-54D7AB0CE04A}"/>
            </c:ext>
          </c:extLst>
        </c:ser>
        <c:dLbls>
          <c:showLegendKey val="0"/>
          <c:showVal val="0"/>
          <c:showCatName val="0"/>
          <c:showSerName val="0"/>
          <c:showPercent val="0"/>
          <c:showBubbleSize val="0"/>
        </c:dLbls>
        <c:smooth val="0"/>
        <c:axId val="476014928"/>
        <c:axId val="476015320"/>
      </c:lineChart>
      <c:catAx>
        <c:axId val="4760149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6015320"/>
        <c:crosses val="autoZero"/>
        <c:auto val="1"/>
        <c:lblAlgn val="ctr"/>
        <c:lblOffset val="100"/>
        <c:noMultiLvlLbl val="0"/>
      </c:catAx>
      <c:valAx>
        <c:axId val="4760153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6014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(medium) graphs'!$C$24:$C$25</c:f>
          <c:strCache>
            <c:ptCount val="2"/>
            <c:pt idx="0">
              <c:v>TRIFR Respondent</c:v>
            </c:pt>
            <c:pt idx="1">
              <c:v>D55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(medium) graphs'!$C$25</c:f>
              <c:strCache>
                <c:ptCount val="1"/>
                <c:pt idx="0">
                  <c:v>D55</c:v>
                </c:pt>
              </c:strCache>
            </c:strRef>
          </c:tx>
          <c:spPr>
            <a:ln w="28575" cap="rnd">
              <a:solidFill>
                <a:srgbClr val="FF0000"/>
              </a:solidFill>
              <a:prstDash val="dash"/>
              <a:round/>
            </a:ln>
            <a:effectLst/>
          </c:spPr>
          <c:marker>
            <c:symbol val="none"/>
          </c:marker>
          <c:cat>
            <c:numRef>
              <c:f>'Distribution (medium) graphs'!$D$24:$F$24</c:f>
              <c:numCache>
                <c:formatCode>General</c:formatCode>
                <c:ptCount val="3"/>
                <c:pt idx="0">
                  <c:v>2015</c:v>
                </c:pt>
                <c:pt idx="1">
                  <c:v>2016</c:v>
                </c:pt>
                <c:pt idx="2">
                  <c:v>2017</c:v>
                </c:pt>
              </c:numCache>
            </c:numRef>
          </c:cat>
          <c:val>
            <c:numRef>
              <c:f>'Distribution (medium) graphs'!$D$25:$F$25</c:f>
              <c:numCache>
                <c:formatCode>0.0</c:formatCode>
                <c:ptCount val="3"/>
                <c:pt idx="0">
                  <c:v>3.007518796992481</c:v>
                </c:pt>
                <c:pt idx="1">
                  <c:v>7.6335877862595423</c:v>
                </c:pt>
                <c:pt idx="2">
                  <c:v>9.7744360902255636</c:v>
                </c:pt>
              </c:numCache>
            </c:numRef>
          </c:val>
          <c:smooth val="0"/>
          <c:extLst>
            <c:ext xmlns:c16="http://schemas.microsoft.com/office/drawing/2014/chart" uri="{C3380CC4-5D6E-409C-BE32-E72D297353CC}">
              <c16:uniqueId val="{00000000-EFFE-457F-9C93-551CA78AD560}"/>
            </c:ext>
          </c:extLst>
        </c:ser>
        <c:ser>
          <c:idx val="1"/>
          <c:order val="1"/>
          <c:tx>
            <c:strRef>
              <c:f>'Distribution (medium) graphs'!$C$26</c:f>
              <c:strCache>
                <c:ptCount val="1"/>
                <c:pt idx="0">
                  <c:v>Medium-size distribution</c:v>
                </c:pt>
              </c:strCache>
            </c:strRef>
          </c:tx>
          <c:spPr>
            <a:ln w="28575" cap="rnd">
              <a:solidFill>
                <a:srgbClr val="953735"/>
              </a:solidFill>
              <a:prstDash val="dashDot"/>
              <a:round/>
            </a:ln>
            <a:effectLst/>
          </c:spPr>
          <c:marker>
            <c:symbol val="none"/>
          </c:marker>
          <c:cat>
            <c:numRef>
              <c:f>'Distribution (medium) graphs'!$D$24:$F$24</c:f>
              <c:numCache>
                <c:formatCode>General</c:formatCode>
                <c:ptCount val="3"/>
                <c:pt idx="0">
                  <c:v>2015</c:v>
                </c:pt>
                <c:pt idx="1">
                  <c:v>2016</c:v>
                </c:pt>
                <c:pt idx="2">
                  <c:v>2017</c:v>
                </c:pt>
              </c:numCache>
            </c:numRef>
          </c:cat>
          <c:val>
            <c:numRef>
              <c:f>'Distribution (medium) graphs'!$D$26:$F$26</c:f>
              <c:numCache>
                <c:formatCode>0.0</c:formatCode>
                <c:ptCount val="3"/>
                <c:pt idx="0">
                  <c:v>5.9442679027127348</c:v>
                </c:pt>
                <c:pt idx="1">
                  <c:v>5.4618476594792469</c:v>
                </c:pt>
                <c:pt idx="2">
                  <c:v>4.6810699588477398</c:v>
                </c:pt>
              </c:numCache>
            </c:numRef>
          </c:val>
          <c:smooth val="0"/>
          <c:extLst>
            <c:ext xmlns:c16="http://schemas.microsoft.com/office/drawing/2014/chart" uri="{C3380CC4-5D6E-409C-BE32-E72D297353CC}">
              <c16:uniqueId val="{00000001-EFFE-457F-9C93-551CA78AD560}"/>
            </c:ext>
          </c:extLst>
        </c:ser>
        <c:ser>
          <c:idx val="2"/>
          <c:order val="2"/>
          <c:tx>
            <c:strRef>
              <c:f>'Distribution (medium) graphs'!$C$27</c:f>
              <c:strCache>
                <c:ptCount val="1"/>
                <c:pt idx="0">
                  <c:v>Distribution Total</c:v>
                </c:pt>
              </c:strCache>
            </c:strRef>
          </c:tx>
          <c:spPr>
            <a:ln w="28575" cap="rnd">
              <a:solidFill>
                <a:srgbClr val="953735"/>
              </a:solidFill>
              <a:round/>
            </a:ln>
            <a:effectLst/>
          </c:spPr>
          <c:marker>
            <c:symbol val="none"/>
          </c:marker>
          <c:cat>
            <c:numRef>
              <c:f>'Distribution (medium) graphs'!$D$24:$F$24</c:f>
              <c:numCache>
                <c:formatCode>General</c:formatCode>
                <c:ptCount val="3"/>
                <c:pt idx="0">
                  <c:v>2015</c:v>
                </c:pt>
                <c:pt idx="1">
                  <c:v>2016</c:v>
                </c:pt>
                <c:pt idx="2">
                  <c:v>2017</c:v>
                </c:pt>
              </c:numCache>
            </c:numRef>
          </c:cat>
          <c:val>
            <c:numRef>
              <c:f>'Distribution (medium) graphs'!$D$27:$F$27</c:f>
              <c:numCache>
                <c:formatCode>0.0</c:formatCode>
                <c:ptCount val="3"/>
                <c:pt idx="0">
                  <c:v>5.456847474980175</c:v>
                </c:pt>
                <c:pt idx="1">
                  <c:v>4.0770425484287607</c:v>
                </c:pt>
                <c:pt idx="2">
                  <c:v>3.5956549156891899</c:v>
                </c:pt>
              </c:numCache>
            </c:numRef>
          </c:val>
          <c:smooth val="0"/>
          <c:extLst>
            <c:ext xmlns:c16="http://schemas.microsoft.com/office/drawing/2014/chart" uri="{C3380CC4-5D6E-409C-BE32-E72D297353CC}">
              <c16:uniqueId val="{00000002-EFFE-457F-9C93-551CA78AD560}"/>
            </c:ext>
          </c:extLst>
        </c:ser>
        <c:ser>
          <c:idx val="3"/>
          <c:order val="3"/>
          <c:tx>
            <c:strRef>
              <c:f>'Distribution (medium) graphs'!$C$28</c:f>
              <c:strCache>
                <c:ptCount val="1"/>
                <c:pt idx="0">
                  <c:v>Industry Total</c:v>
                </c:pt>
              </c:strCache>
            </c:strRef>
          </c:tx>
          <c:spPr>
            <a:ln w="28575" cap="rnd">
              <a:solidFill>
                <a:sysClr val="windowText" lastClr="000000"/>
              </a:solidFill>
              <a:round/>
            </a:ln>
            <a:effectLst/>
          </c:spPr>
          <c:marker>
            <c:symbol val="none"/>
          </c:marker>
          <c:cat>
            <c:numRef>
              <c:f>'Distribution (medium) graphs'!$D$24:$F$24</c:f>
              <c:numCache>
                <c:formatCode>General</c:formatCode>
                <c:ptCount val="3"/>
                <c:pt idx="0">
                  <c:v>2015</c:v>
                </c:pt>
                <c:pt idx="1">
                  <c:v>2016</c:v>
                </c:pt>
                <c:pt idx="2">
                  <c:v>2017</c:v>
                </c:pt>
              </c:numCache>
            </c:numRef>
          </c:cat>
          <c:val>
            <c:numRef>
              <c:f>'Distribution (medium) graphs'!$D$28:$F$28</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3-EFFE-457F-9C93-551CA78AD560}"/>
            </c:ext>
          </c:extLst>
        </c:ser>
        <c:dLbls>
          <c:showLegendKey val="0"/>
          <c:showVal val="0"/>
          <c:showCatName val="0"/>
          <c:showSerName val="0"/>
          <c:showPercent val="0"/>
          <c:showBubbleSize val="0"/>
        </c:dLbls>
        <c:smooth val="0"/>
        <c:axId val="407681096"/>
        <c:axId val="476014144"/>
      </c:lineChart>
      <c:catAx>
        <c:axId val="407681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76014144"/>
        <c:crosses val="autoZero"/>
        <c:auto val="1"/>
        <c:lblAlgn val="ctr"/>
        <c:lblOffset val="100"/>
        <c:noMultiLvlLbl val="0"/>
      </c:catAx>
      <c:valAx>
        <c:axId val="4760141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76810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graphs'!$J$18:$J$19</c:f>
          <c:strCache>
            <c:ptCount val="2"/>
            <c:pt idx="0">
              <c:v>LTIFR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graphs'!$J$19</c:f>
              <c:strCache>
                <c:ptCount val="1"/>
                <c:pt idx="0">
                  <c:v>D75</c:v>
                </c:pt>
              </c:strCache>
            </c:strRef>
          </c:tx>
          <c:spPr>
            <a:ln w="28575" cap="rnd">
              <a:solidFill>
                <a:srgbClr val="FF0000"/>
              </a:solidFill>
              <a:prstDash val="dash"/>
              <a:round/>
            </a:ln>
            <a:effectLst/>
          </c:spPr>
          <c:marker>
            <c:symbol val="none"/>
          </c:marker>
          <c:cat>
            <c:numRef>
              <c:f>'Distribution (large) graphs'!$K$18:$O$18</c:f>
              <c:numCache>
                <c:formatCode>General</c:formatCode>
                <c:ptCount val="5"/>
                <c:pt idx="0">
                  <c:v>2013</c:v>
                </c:pt>
                <c:pt idx="1">
                  <c:v>2014</c:v>
                </c:pt>
                <c:pt idx="2">
                  <c:v>2015</c:v>
                </c:pt>
                <c:pt idx="3">
                  <c:v>2016</c:v>
                </c:pt>
                <c:pt idx="4">
                  <c:v>2017</c:v>
                </c:pt>
              </c:numCache>
            </c:numRef>
          </c:cat>
          <c:val>
            <c:numRef>
              <c:f>'Distribution (large) graphs'!$K$19:$O$19</c:f>
              <c:numCache>
                <c:formatCode>0.0</c:formatCode>
                <c:ptCount val="5"/>
                <c:pt idx="0">
                  <c:v>0.28735632183908044</c:v>
                </c:pt>
                <c:pt idx="1">
                  <c:v>0.554016620498615</c:v>
                </c:pt>
                <c:pt idx="2">
                  <c:v>1.6348773841961852</c:v>
                </c:pt>
                <c:pt idx="3">
                  <c:v>0.81743869209809261</c:v>
                </c:pt>
                <c:pt idx="4">
                  <c:v>2.4064171122994651</c:v>
                </c:pt>
              </c:numCache>
            </c:numRef>
          </c:val>
          <c:smooth val="0"/>
          <c:extLst>
            <c:ext xmlns:c16="http://schemas.microsoft.com/office/drawing/2014/chart" uri="{C3380CC4-5D6E-409C-BE32-E72D297353CC}">
              <c16:uniqueId val="{00000000-A261-4721-82C8-811EB57D5342}"/>
            </c:ext>
          </c:extLst>
        </c:ser>
        <c:ser>
          <c:idx val="1"/>
          <c:order val="1"/>
          <c:tx>
            <c:strRef>
              <c:f>'Distribution (large) graphs'!$J$20</c:f>
              <c:strCache>
                <c:ptCount val="1"/>
                <c:pt idx="0">
                  <c:v>Large-size distribution</c:v>
                </c:pt>
              </c:strCache>
            </c:strRef>
          </c:tx>
          <c:spPr>
            <a:ln w="28575" cap="rnd">
              <a:solidFill>
                <a:srgbClr val="953735"/>
              </a:solidFill>
              <a:prstDash val="dashDot"/>
              <a:round/>
            </a:ln>
            <a:effectLst/>
          </c:spPr>
          <c:marker>
            <c:symbol val="none"/>
          </c:marker>
          <c:cat>
            <c:numRef>
              <c:f>'Distribution (large) graphs'!$K$18:$O$18</c:f>
              <c:numCache>
                <c:formatCode>General</c:formatCode>
                <c:ptCount val="5"/>
                <c:pt idx="0">
                  <c:v>2013</c:v>
                </c:pt>
                <c:pt idx="1">
                  <c:v>2014</c:v>
                </c:pt>
                <c:pt idx="2">
                  <c:v>2015</c:v>
                </c:pt>
                <c:pt idx="3">
                  <c:v>2016</c:v>
                </c:pt>
                <c:pt idx="4">
                  <c:v>2017</c:v>
                </c:pt>
              </c:numCache>
            </c:numRef>
          </c:cat>
          <c:val>
            <c:numRef>
              <c:f>'Distribution (large) graphs'!$K$20:$O$20</c:f>
              <c:numCache>
                <c:formatCode>0.0</c:formatCode>
                <c:ptCount val="5"/>
                <c:pt idx="0">
                  <c:v>1.0087424344317399</c:v>
                </c:pt>
                <c:pt idx="1">
                  <c:v>0.60224839400428298</c:v>
                </c:pt>
                <c:pt idx="2">
                  <c:v>1.3107416879795399</c:v>
                </c:pt>
                <c:pt idx="3">
                  <c:v>0.82493125572868897</c:v>
                </c:pt>
                <c:pt idx="4">
                  <c:v>1.0316756669622</c:v>
                </c:pt>
              </c:numCache>
            </c:numRef>
          </c:val>
          <c:smooth val="0"/>
          <c:extLst>
            <c:ext xmlns:c16="http://schemas.microsoft.com/office/drawing/2014/chart" uri="{C3380CC4-5D6E-409C-BE32-E72D297353CC}">
              <c16:uniqueId val="{00000001-A261-4721-82C8-811EB57D5342}"/>
            </c:ext>
          </c:extLst>
        </c:ser>
        <c:ser>
          <c:idx val="2"/>
          <c:order val="2"/>
          <c:tx>
            <c:strRef>
              <c:f>'Distribution (large) graphs'!$J$21</c:f>
              <c:strCache>
                <c:ptCount val="1"/>
                <c:pt idx="0">
                  <c:v>Distribution Total</c:v>
                </c:pt>
              </c:strCache>
            </c:strRef>
          </c:tx>
          <c:spPr>
            <a:ln w="28575" cap="rnd">
              <a:solidFill>
                <a:srgbClr val="953735"/>
              </a:solidFill>
              <a:round/>
            </a:ln>
            <a:effectLst/>
          </c:spPr>
          <c:marker>
            <c:symbol val="none"/>
          </c:marker>
          <c:cat>
            <c:numRef>
              <c:f>'Distribution (large) graphs'!$K$18:$O$18</c:f>
              <c:numCache>
                <c:formatCode>General</c:formatCode>
                <c:ptCount val="5"/>
                <c:pt idx="0">
                  <c:v>2013</c:v>
                </c:pt>
                <c:pt idx="1">
                  <c:v>2014</c:v>
                </c:pt>
                <c:pt idx="2">
                  <c:v>2015</c:v>
                </c:pt>
                <c:pt idx="3">
                  <c:v>2016</c:v>
                </c:pt>
                <c:pt idx="4">
                  <c:v>2017</c:v>
                </c:pt>
              </c:numCache>
            </c:numRef>
          </c:cat>
          <c:val>
            <c:numRef>
              <c:f>'Distribution (large) graphs'!$K$21:$O$21</c:f>
              <c:numCache>
                <c:formatCode>0.0</c:formatCode>
                <c:ptCount val="5"/>
                <c:pt idx="0">
                  <c:v>1.9021525209924199</c:v>
                </c:pt>
                <c:pt idx="1">
                  <c:v>1.39444449643031</c:v>
                </c:pt>
                <c:pt idx="2">
                  <c:v>1.83025852950807</c:v>
                </c:pt>
                <c:pt idx="3">
                  <c:v>1.43773633943112</c:v>
                </c:pt>
                <c:pt idx="4">
                  <c:v>1.73394526391103</c:v>
                </c:pt>
              </c:numCache>
            </c:numRef>
          </c:val>
          <c:smooth val="0"/>
          <c:extLst>
            <c:ext xmlns:c16="http://schemas.microsoft.com/office/drawing/2014/chart" uri="{C3380CC4-5D6E-409C-BE32-E72D297353CC}">
              <c16:uniqueId val="{00000002-A261-4721-82C8-811EB57D5342}"/>
            </c:ext>
          </c:extLst>
        </c:ser>
        <c:ser>
          <c:idx val="3"/>
          <c:order val="3"/>
          <c:tx>
            <c:strRef>
              <c:f>'Distribution (large) graphs'!$J$22</c:f>
              <c:strCache>
                <c:ptCount val="1"/>
                <c:pt idx="0">
                  <c:v>Industry Total</c:v>
                </c:pt>
              </c:strCache>
            </c:strRef>
          </c:tx>
          <c:spPr>
            <a:ln w="28575" cap="rnd">
              <a:solidFill>
                <a:sysClr val="windowText" lastClr="000000"/>
              </a:solidFill>
              <a:round/>
            </a:ln>
            <a:effectLst/>
          </c:spPr>
          <c:marker>
            <c:symbol val="none"/>
          </c:marker>
          <c:cat>
            <c:numRef>
              <c:f>'Distribution (large) graphs'!$K$18:$O$18</c:f>
              <c:numCache>
                <c:formatCode>General</c:formatCode>
                <c:ptCount val="5"/>
                <c:pt idx="0">
                  <c:v>2013</c:v>
                </c:pt>
                <c:pt idx="1">
                  <c:v>2014</c:v>
                </c:pt>
                <c:pt idx="2">
                  <c:v>2015</c:v>
                </c:pt>
                <c:pt idx="3">
                  <c:v>2016</c:v>
                </c:pt>
                <c:pt idx="4">
                  <c:v>2017</c:v>
                </c:pt>
              </c:numCache>
            </c:numRef>
          </c:cat>
          <c:val>
            <c:numRef>
              <c:f>'Distribution (large) graphs'!$K$22:$O$22</c:f>
              <c:numCache>
                <c:formatCode>0.0</c:formatCode>
                <c:ptCount val="5"/>
                <c:pt idx="0">
                  <c:v>1.22069524872276</c:v>
                </c:pt>
                <c:pt idx="1">
                  <c:v>1.0993812216535901</c:v>
                </c:pt>
                <c:pt idx="2">
                  <c:v>1.2192603044153101</c:v>
                </c:pt>
                <c:pt idx="3">
                  <c:v>0.94836664297513495</c:v>
                </c:pt>
                <c:pt idx="4">
                  <c:v>1.07539366925296</c:v>
                </c:pt>
              </c:numCache>
            </c:numRef>
          </c:val>
          <c:smooth val="0"/>
          <c:extLst>
            <c:ext xmlns:c16="http://schemas.microsoft.com/office/drawing/2014/chart" uri="{C3380CC4-5D6E-409C-BE32-E72D297353CC}">
              <c16:uniqueId val="{00000003-A261-4721-82C8-811EB57D5342}"/>
            </c:ext>
          </c:extLst>
        </c:ser>
        <c:dLbls>
          <c:showLegendKey val="0"/>
          <c:showVal val="0"/>
          <c:showCatName val="0"/>
          <c:showSerName val="0"/>
          <c:showPercent val="0"/>
          <c:showBubbleSize val="0"/>
        </c:dLbls>
        <c:smooth val="0"/>
        <c:axId val="365762624"/>
        <c:axId val="489775616"/>
        <c:extLst/>
      </c:lineChart>
      <c:catAx>
        <c:axId val="365762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9775616"/>
        <c:crosses val="autoZero"/>
        <c:auto val="1"/>
        <c:lblAlgn val="ctr"/>
        <c:lblOffset val="100"/>
        <c:noMultiLvlLbl val="0"/>
      </c:catAx>
      <c:valAx>
        <c:axId val="4897756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7626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graphs'!$S$18:$S$19</c:f>
          <c:strCache>
            <c:ptCount val="2"/>
            <c:pt idx="0">
              <c:v>LTISR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graphs'!$S$19</c:f>
              <c:strCache>
                <c:ptCount val="1"/>
                <c:pt idx="0">
                  <c:v>D75</c:v>
                </c:pt>
              </c:strCache>
            </c:strRef>
          </c:tx>
          <c:spPr>
            <a:ln w="28575" cap="rnd">
              <a:solidFill>
                <a:srgbClr val="FF0000"/>
              </a:solidFill>
              <a:prstDash val="dash"/>
              <a:round/>
            </a:ln>
            <a:effectLst/>
          </c:spPr>
          <c:marker>
            <c:symbol val="none"/>
          </c:marker>
          <c:cat>
            <c:numRef>
              <c:f>'Distribution (large) graphs'!$T$18:$X$18</c:f>
              <c:numCache>
                <c:formatCode>General</c:formatCode>
                <c:ptCount val="5"/>
                <c:pt idx="0">
                  <c:v>2013</c:v>
                </c:pt>
                <c:pt idx="1">
                  <c:v>2014</c:v>
                </c:pt>
                <c:pt idx="2">
                  <c:v>2015</c:v>
                </c:pt>
                <c:pt idx="3">
                  <c:v>2016</c:v>
                </c:pt>
                <c:pt idx="4">
                  <c:v>2017</c:v>
                </c:pt>
              </c:numCache>
            </c:numRef>
          </c:cat>
          <c:val>
            <c:numRef>
              <c:f>'Distribution (large) graphs'!$T$19:$X$19</c:f>
              <c:numCache>
                <c:formatCode>0</c:formatCode>
                <c:ptCount val="5"/>
                <c:pt idx="0">
                  <c:v>0.57471264367816088</c:v>
                </c:pt>
                <c:pt idx="1">
                  <c:v>51.800554016620502</c:v>
                </c:pt>
                <c:pt idx="2">
                  <c:v>70.844686648501366</c:v>
                </c:pt>
                <c:pt idx="3">
                  <c:v>1.9073569482288828</c:v>
                </c:pt>
                <c:pt idx="4">
                  <c:v>29.946524064171122</c:v>
                </c:pt>
              </c:numCache>
            </c:numRef>
          </c:val>
          <c:smooth val="0"/>
          <c:extLst>
            <c:ext xmlns:c16="http://schemas.microsoft.com/office/drawing/2014/chart" uri="{C3380CC4-5D6E-409C-BE32-E72D297353CC}">
              <c16:uniqueId val="{00000000-3914-4123-87DE-25E32CF34469}"/>
            </c:ext>
          </c:extLst>
        </c:ser>
        <c:ser>
          <c:idx val="1"/>
          <c:order val="1"/>
          <c:tx>
            <c:strRef>
              <c:f>'Distribution (large) graphs'!$S$20</c:f>
              <c:strCache>
                <c:ptCount val="1"/>
                <c:pt idx="0">
                  <c:v>Large-size distribution</c:v>
                </c:pt>
              </c:strCache>
            </c:strRef>
          </c:tx>
          <c:spPr>
            <a:ln w="28575" cap="rnd">
              <a:solidFill>
                <a:srgbClr val="953735"/>
              </a:solidFill>
              <a:prstDash val="dashDot"/>
              <a:round/>
            </a:ln>
            <a:effectLst/>
          </c:spPr>
          <c:marker>
            <c:symbol val="none"/>
          </c:marker>
          <c:cat>
            <c:numRef>
              <c:f>'Distribution (large) graphs'!$T$18:$X$18</c:f>
              <c:numCache>
                <c:formatCode>General</c:formatCode>
                <c:ptCount val="5"/>
                <c:pt idx="0">
                  <c:v>2013</c:v>
                </c:pt>
                <c:pt idx="1">
                  <c:v>2014</c:v>
                </c:pt>
                <c:pt idx="2">
                  <c:v>2015</c:v>
                </c:pt>
                <c:pt idx="3">
                  <c:v>2016</c:v>
                </c:pt>
                <c:pt idx="4">
                  <c:v>2017</c:v>
                </c:pt>
              </c:numCache>
            </c:numRef>
          </c:cat>
          <c:val>
            <c:numRef>
              <c:f>'Distribution (large) graphs'!$T$20:$X$20</c:f>
              <c:numCache>
                <c:formatCode>0</c:formatCode>
                <c:ptCount val="5"/>
                <c:pt idx="0">
                  <c:v>26.664425016812402</c:v>
                </c:pt>
                <c:pt idx="1">
                  <c:v>11.476177730192701</c:v>
                </c:pt>
                <c:pt idx="2">
                  <c:v>15.7289002557545</c:v>
                </c:pt>
                <c:pt idx="3">
                  <c:v>18.148487626031201</c:v>
                </c:pt>
                <c:pt idx="4">
                  <c:v>14.2500201499154</c:v>
                </c:pt>
              </c:numCache>
            </c:numRef>
          </c:val>
          <c:smooth val="0"/>
          <c:extLst>
            <c:ext xmlns:c16="http://schemas.microsoft.com/office/drawing/2014/chart" uri="{C3380CC4-5D6E-409C-BE32-E72D297353CC}">
              <c16:uniqueId val="{00000001-3914-4123-87DE-25E32CF34469}"/>
            </c:ext>
          </c:extLst>
        </c:ser>
        <c:ser>
          <c:idx val="2"/>
          <c:order val="2"/>
          <c:tx>
            <c:strRef>
              <c:f>'Distribution (large) graphs'!$S$21</c:f>
              <c:strCache>
                <c:ptCount val="1"/>
                <c:pt idx="0">
                  <c:v>Distribution Total</c:v>
                </c:pt>
              </c:strCache>
            </c:strRef>
          </c:tx>
          <c:spPr>
            <a:ln w="28575" cap="rnd">
              <a:solidFill>
                <a:srgbClr val="953735"/>
              </a:solidFill>
              <a:round/>
            </a:ln>
            <a:effectLst/>
          </c:spPr>
          <c:marker>
            <c:symbol val="none"/>
          </c:marker>
          <c:cat>
            <c:numRef>
              <c:f>'Distribution (large) graphs'!$T$18:$X$18</c:f>
              <c:numCache>
                <c:formatCode>General</c:formatCode>
                <c:ptCount val="5"/>
                <c:pt idx="0">
                  <c:v>2013</c:v>
                </c:pt>
                <c:pt idx="1">
                  <c:v>2014</c:v>
                </c:pt>
                <c:pt idx="2">
                  <c:v>2015</c:v>
                </c:pt>
                <c:pt idx="3">
                  <c:v>2016</c:v>
                </c:pt>
                <c:pt idx="4">
                  <c:v>2017</c:v>
                </c:pt>
              </c:numCache>
            </c:numRef>
          </c:cat>
          <c:val>
            <c:numRef>
              <c:f>'Distribution (large) graphs'!$T$21:$X$21</c:f>
              <c:numCache>
                <c:formatCode>0</c:formatCode>
                <c:ptCount val="5"/>
                <c:pt idx="0">
                  <c:v>32.609674159389797</c:v>
                </c:pt>
                <c:pt idx="1">
                  <c:v>34.418926721758197</c:v>
                </c:pt>
                <c:pt idx="2">
                  <c:v>27.862025594701301</c:v>
                </c:pt>
                <c:pt idx="3">
                  <c:v>18.469382206538199</c:v>
                </c:pt>
                <c:pt idx="4">
                  <c:v>22.313137738223499</c:v>
                </c:pt>
              </c:numCache>
            </c:numRef>
          </c:val>
          <c:smooth val="0"/>
          <c:extLst>
            <c:ext xmlns:c16="http://schemas.microsoft.com/office/drawing/2014/chart" uri="{C3380CC4-5D6E-409C-BE32-E72D297353CC}">
              <c16:uniqueId val="{00000002-3914-4123-87DE-25E32CF34469}"/>
            </c:ext>
          </c:extLst>
        </c:ser>
        <c:ser>
          <c:idx val="3"/>
          <c:order val="3"/>
          <c:tx>
            <c:strRef>
              <c:f>'Distribution (large) graphs'!$S$22</c:f>
              <c:strCache>
                <c:ptCount val="1"/>
                <c:pt idx="0">
                  <c:v>Industry Total</c:v>
                </c:pt>
              </c:strCache>
            </c:strRef>
          </c:tx>
          <c:spPr>
            <a:ln w="28575" cap="rnd">
              <a:solidFill>
                <a:schemeClr val="tx1"/>
              </a:solidFill>
              <a:round/>
            </a:ln>
            <a:effectLst/>
          </c:spPr>
          <c:marker>
            <c:symbol val="none"/>
          </c:marker>
          <c:cat>
            <c:numRef>
              <c:f>'Distribution (large) graphs'!$T$18:$X$18</c:f>
              <c:numCache>
                <c:formatCode>General</c:formatCode>
                <c:ptCount val="5"/>
                <c:pt idx="0">
                  <c:v>2013</c:v>
                </c:pt>
                <c:pt idx="1">
                  <c:v>2014</c:v>
                </c:pt>
                <c:pt idx="2">
                  <c:v>2015</c:v>
                </c:pt>
                <c:pt idx="3">
                  <c:v>2016</c:v>
                </c:pt>
                <c:pt idx="4">
                  <c:v>2017</c:v>
                </c:pt>
              </c:numCache>
            </c:numRef>
          </c:cat>
          <c:val>
            <c:numRef>
              <c:f>'Distribution (large) graphs'!$T$22:$X$22</c:f>
              <c:numCache>
                <c:formatCode>0</c:formatCode>
                <c:ptCount val="5"/>
                <c:pt idx="0">
                  <c:v>21.270614708994099</c:v>
                </c:pt>
                <c:pt idx="1">
                  <c:v>21.5702031254751</c:v>
                </c:pt>
                <c:pt idx="2">
                  <c:v>18.333780119100499</c:v>
                </c:pt>
                <c:pt idx="3">
                  <c:v>12.6506889806041</c:v>
                </c:pt>
                <c:pt idx="4">
                  <c:v>14.6640680739334</c:v>
                </c:pt>
              </c:numCache>
            </c:numRef>
          </c:val>
          <c:smooth val="0"/>
          <c:extLst>
            <c:ext xmlns:c16="http://schemas.microsoft.com/office/drawing/2014/chart" uri="{C3380CC4-5D6E-409C-BE32-E72D297353CC}">
              <c16:uniqueId val="{00000003-3914-4123-87DE-25E32CF34469}"/>
            </c:ext>
          </c:extLst>
        </c:ser>
        <c:dLbls>
          <c:showLegendKey val="0"/>
          <c:showVal val="0"/>
          <c:showCatName val="0"/>
          <c:showSerName val="0"/>
          <c:showPercent val="0"/>
          <c:showBubbleSize val="0"/>
        </c:dLbls>
        <c:smooth val="0"/>
        <c:axId val="365400528"/>
        <c:axId val="365400920"/>
      </c:lineChart>
      <c:catAx>
        <c:axId val="365400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400920"/>
        <c:crosses val="autoZero"/>
        <c:auto val="1"/>
        <c:lblAlgn val="ctr"/>
        <c:lblOffset val="100"/>
        <c:noMultiLvlLbl val="0"/>
      </c:catAx>
      <c:valAx>
        <c:axId val="3654009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4005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'Distribution (large) graphs'!$C$18:$C$19</c:f>
          <c:strCache>
            <c:ptCount val="2"/>
            <c:pt idx="0">
              <c:v>TRIFR Respondent</c:v>
            </c:pt>
            <c:pt idx="1">
              <c:v>D75</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'Distribution (large) graphs'!$C$19</c:f>
              <c:strCache>
                <c:ptCount val="1"/>
                <c:pt idx="0">
                  <c:v>D75</c:v>
                </c:pt>
              </c:strCache>
            </c:strRef>
          </c:tx>
          <c:spPr>
            <a:ln w="28575" cap="rnd">
              <a:solidFill>
                <a:srgbClr val="FF0000"/>
              </a:solidFill>
              <a:prstDash val="dash"/>
              <a:round/>
            </a:ln>
            <a:effectLst/>
          </c:spPr>
          <c:marker>
            <c:symbol val="none"/>
          </c:marker>
          <c:cat>
            <c:numRef>
              <c:f>'Distribution (large) graphs'!$D$18:$F$18</c:f>
              <c:numCache>
                <c:formatCode>General</c:formatCode>
                <c:ptCount val="3"/>
                <c:pt idx="0">
                  <c:v>2015</c:v>
                </c:pt>
                <c:pt idx="1">
                  <c:v>2016</c:v>
                </c:pt>
                <c:pt idx="2">
                  <c:v>2017</c:v>
                </c:pt>
              </c:numCache>
            </c:numRef>
          </c:cat>
          <c:val>
            <c:numRef>
              <c:f>'Distribution (large) graphs'!$D$19:$F$19</c:f>
              <c:numCache>
                <c:formatCode>0.0</c:formatCode>
                <c:ptCount val="3"/>
                <c:pt idx="0">
                  <c:v>5.4495912806539506</c:v>
                </c:pt>
                <c:pt idx="1">
                  <c:v>4.3596730245231612</c:v>
                </c:pt>
                <c:pt idx="2">
                  <c:v>5.0802139037433154</c:v>
                </c:pt>
              </c:numCache>
            </c:numRef>
          </c:val>
          <c:smooth val="0"/>
          <c:extLst>
            <c:ext xmlns:c16="http://schemas.microsoft.com/office/drawing/2014/chart" uri="{C3380CC4-5D6E-409C-BE32-E72D297353CC}">
              <c16:uniqueId val="{00000000-9734-4EB7-BB5B-CFF3A573BEE7}"/>
            </c:ext>
          </c:extLst>
        </c:ser>
        <c:ser>
          <c:idx val="1"/>
          <c:order val="1"/>
          <c:tx>
            <c:strRef>
              <c:f>'Distribution (large) graphs'!$C$20</c:f>
              <c:strCache>
                <c:ptCount val="1"/>
                <c:pt idx="0">
                  <c:v>Large-size distribution</c:v>
                </c:pt>
              </c:strCache>
            </c:strRef>
          </c:tx>
          <c:spPr>
            <a:ln w="28575" cap="rnd">
              <a:solidFill>
                <a:srgbClr val="953735"/>
              </a:solidFill>
              <a:prstDash val="dashDot"/>
              <a:round/>
            </a:ln>
            <a:effectLst/>
          </c:spPr>
          <c:marker>
            <c:symbol val="none"/>
          </c:marker>
          <c:cat>
            <c:numRef>
              <c:f>'Distribution (large) graphs'!$D$18:$F$18</c:f>
              <c:numCache>
                <c:formatCode>General</c:formatCode>
                <c:ptCount val="3"/>
                <c:pt idx="0">
                  <c:v>2015</c:v>
                </c:pt>
                <c:pt idx="1">
                  <c:v>2016</c:v>
                </c:pt>
                <c:pt idx="2">
                  <c:v>2017</c:v>
                </c:pt>
              </c:numCache>
            </c:numRef>
          </c:cat>
          <c:val>
            <c:numRef>
              <c:f>'Distribution (large) graphs'!$D$20:$F$20</c:f>
              <c:numCache>
                <c:formatCode>0.0</c:formatCode>
                <c:ptCount val="3"/>
                <c:pt idx="0">
                  <c:v>5.0468968286785376</c:v>
                </c:pt>
                <c:pt idx="1">
                  <c:v>2.958259804960897</c:v>
                </c:pt>
                <c:pt idx="2">
                  <c:v>2.6759087611832002</c:v>
                </c:pt>
              </c:numCache>
            </c:numRef>
          </c:val>
          <c:smooth val="0"/>
          <c:extLst>
            <c:ext xmlns:c16="http://schemas.microsoft.com/office/drawing/2014/chart" uri="{C3380CC4-5D6E-409C-BE32-E72D297353CC}">
              <c16:uniqueId val="{00000001-9734-4EB7-BB5B-CFF3A573BEE7}"/>
            </c:ext>
          </c:extLst>
        </c:ser>
        <c:ser>
          <c:idx val="2"/>
          <c:order val="2"/>
          <c:tx>
            <c:strRef>
              <c:f>'Distribution (large) graphs'!$C$21</c:f>
              <c:strCache>
                <c:ptCount val="1"/>
                <c:pt idx="0">
                  <c:v>Distribution Total</c:v>
                </c:pt>
              </c:strCache>
            </c:strRef>
          </c:tx>
          <c:spPr>
            <a:ln w="28575" cap="rnd">
              <a:solidFill>
                <a:srgbClr val="953735"/>
              </a:solidFill>
              <a:round/>
            </a:ln>
            <a:effectLst/>
          </c:spPr>
          <c:marker>
            <c:symbol val="none"/>
          </c:marker>
          <c:cat>
            <c:numRef>
              <c:f>'Distribution (large) graphs'!$D$18:$F$18</c:f>
              <c:numCache>
                <c:formatCode>General</c:formatCode>
                <c:ptCount val="3"/>
                <c:pt idx="0">
                  <c:v>2015</c:v>
                </c:pt>
                <c:pt idx="1">
                  <c:v>2016</c:v>
                </c:pt>
                <c:pt idx="2">
                  <c:v>2017</c:v>
                </c:pt>
              </c:numCache>
            </c:numRef>
          </c:cat>
          <c:val>
            <c:numRef>
              <c:f>'Distribution (large) graphs'!$D$21:$F$21</c:f>
              <c:numCache>
                <c:formatCode>0.0</c:formatCode>
                <c:ptCount val="3"/>
                <c:pt idx="0">
                  <c:v>5.456847474980175</c:v>
                </c:pt>
                <c:pt idx="1">
                  <c:v>4.0770425484287607</c:v>
                </c:pt>
                <c:pt idx="2">
                  <c:v>3.5956549156891899</c:v>
                </c:pt>
              </c:numCache>
            </c:numRef>
          </c:val>
          <c:smooth val="0"/>
          <c:extLst>
            <c:ext xmlns:c16="http://schemas.microsoft.com/office/drawing/2014/chart" uri="{C3380CC4-5D6E-409C-BE32-E72D297353CC}">
              <c16:uniqueId val="{00000002-9734-4EB7-BB5B-CFF3A573BEE7}"/>
            </c:ext>
          </c:extLst>
        </c:ser>
        <c:ser>
          <c:idx val="3"/>
          <c:order val="3"/>
          <c:tx>
            <c:strRef>
              <c:f>'Distribution (large) graphs'!$C$22</c:f>
              <c:strCache>
                <c:ptCount val="1"/>
                <c:pt idx="0">
                  <c:v>Industry Total</c:v>
                </c:pt>
              </c:strCache>
            </c:strRef>
          </c:tx>
          <c:spPr>
            <a:ln w="28575" cap="rnd">
              <a:solidFill>
                <a:sysClr val="windowText" lastClr="000000"/>
              </a:solidFill>
              <a:round/>
            </a:ln>
            <a:effectLst/>
          </c:spPr>
          <c:marker>
            <c:symbol val="none"/>
          </c:marker>
          <c:cat>
            <c:numRef>
              <c:f>'Distribution (large) graphs'!$D$18:$F$18</c:f>
              <c:numCache>
                <c:formatCode>General</c:formatCode>
                <c:ptCount val="3"/>
                <c:pt idx="0">
                  <c:v>2015</c:v>
                </c:pt>
                <c:pt idx="1">
                  <c:v>2016</c:v>
                </c:pt>
                <c:pt idx="2">
                  <c:v>2017</c:v>
                </c:pt>
              </c:numCache>
            </c:numRef>
          </c:cat>
          <c:val>
            <c:numRef>
              <c:f>'Distribution (large) graphs'!$D$22:$F$22</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3-9734-4EB7-BB5B-CFF3A573BEE7}"/>
            </c:ext>
          </c:extLst>
        </c:ser>
        <c:dLbls>
          <c:showLegendKey val="0"/>
          <c:showVal val="0"/>
          <c:showCatName val="0"/>
          <c:showSerName val="0"/>
          <c:showPercent val="0"/>
          <c:showBubbleSize val="0"/>
        </c:dLbls>
        <c:smooth val="0"/>
        <c:axId val="365762624"/>
        <c:axId val="489775616"/>
        <c:extLst/>
      </c:lineChart>
      <c:catAx>
        <c:axId val="365762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9775616"/>
        <c:crosses val="autoZero"/>
        <c:auto val="1"/>
        <c:lblAlgn val="ctr"/>
        <c:lblOffset val="100"/>
        <c:noMultiLvlLbl val="0"/>
      </c:catAx>
      <c:valAx>
        <c:axId val="4897756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57626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'Retail graphs'!$J$17:$J$18</c:f>
          <c:strCache>
            <c:ptCount val="2"/>
            <c:pt idx="0">
              <c:v>LTIFR Respondent</c:v>
            </c:pt>
            <c:pt idx="1">
              <c:v>R170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'Retail graphs'!$J$18</c:f>
              <c:strCache>
                <c:ptCount val="1"/>
                <c:pt idx="0">
                  <c:v>R170</c:v>
                </c:pt>
              </c:strCache>
            </c:strRef>
          </c:tx>
          <c:spPr>
            <a:ln w="28575" cap="rnd">
              <a:solidFill>
                <a:srgbClr val="FF0000"/>
              </a:solidFill>
              <a:prstDash val="dash"/>
              <a:round/>
            </a:ln>
            <a:effectLst/>
          </c:spPr>
          <c:marker>
            <c:symbol val="none"/>
          </c:marker>
          <c:cat>
            <c:numRef>
              <c:f>'Retail graphs'!$K$17:$O$17</c:f>
              <c:numCache>
                <c:formatCode>General</c:formatCode>
                <c:ptCount val="5"/>
                <c:pt idx="0">
                  <c:v>2013</c:v>
                </c:pt>
                <c:pt idx="1">
                  <c:v>2014</c:v>
                </c:pt>
                <c:pt idx="2">
                  <c:v>2015</c:v>
                </c:pt>
                <c:pt idx="3">
                  <c:v>2016</c:v>
                </c:pt>
                <c:pt idx="4">
                  <c:v>2017</c:v>
                </c:pt>
              </c:numCache>
            </c:numRef>
          </c:cat>
          <c:val>
            <c:numRef>
              <c:f>'Retail graphs'!$K$18:$N$18</c:f>
              <c:numCache>
                <c:formatCode>0.0</c:formatCode>
                <c:ptCount val="4"/>
                <c:pt idx="0">
                  <c:v>0</c:v>
                </c:pt>
                <c:pt idx="1">
                  <c:v>0.6196074786622674</c:v>
                </c:pt>
                <c:pt idx="2">
                  <c:v>0.27932960893854747</c:v>
                </c:pt>
                <c:pt idx="3">
                  <c:v>0.95324341070492336</c:v>
                </c:pt>
              </c:numCache>
            </c:numRef>
          </c:val>
          <c:smooth val="0"/>
          <c:extLst>
            <c:ext xmlns:c16="http://schemas.microsoft.com/office/drawing/2014/chart" uri="{C3380CC4-5D6E-409C-BE32-E72D297353CC}">
              <c16:uniqueId val="{00000000-2C6F-4BA5-B15E-E316A75AD3AB}"/>
            </c:ext>
          </c:extLst>
        </c:ser>
        <c:ser>
          <c:idx val="1"/>
          <c:order val="1"/>
          <c:tx>
            <c:strRef>
              <c:f>'Retail graphs'!$J$19</c:f>
              <c:strCache>
                <c:ptCount val="1"/>
                <c:pt idx="0">
                  <c:v>Retail</c:v>
                </c:pt>
              </c:strCache>
            </c:strRef>
          </c:tx>
          <c:spPr>
            <a:ln w="28575" cap="rnd">
              <a:solidFill>
                <a:schemeClr val="accent2"/>
              </a:solidFill>
              <a:round/>
            </a:ln>
            <a:effectLst/>
          </c:spPr>
          <c:marker>
            <c:symbol val="none"/>
          </c:marker>
          <c:cat>
            <c:numRef>
              <c:f>'Retail graphs'!$K$17:$O$17</c:f>
              <c:numCache>
                <c:formatCode>General</c:formatCode>
                <c:ptCount val="5"/>
                <c:pt idx="0">
                  <c:v>2013</c:v>
                </c:pt>
                <c:pt idx="1">
                  <c:v>2014</c:v>
                </c:pt>
                <c:pt idx="2">
                  <c:v>2015</c:v>
                </c:pt>
                <c:pt idx="3">
                  <c:v>2016</c:v>
                </c:pt>
                <c:pt idx="4">
                  <c:v>2017</c:v>
                </c:pt>
              </c:numCache>
            </c:numRef>
          </c:cat>
          <c:val>
            <c:numRef>
              <c:f>'Retail graphs'!$K$19:$N$19</c:f>
              <c:numCache>
                <c:formatCode>0.0</c:formatCode>
                <c:ptCount val="4"/>
                <c:pt idx="0">
                  <c:v>0.76801228819661105</c:v>
                </c:pt>
                <c:pt idx="1">
                  <c:v>1.05754303142595</c:v>
                </c:pt>
                <c:pt idx="2">
                  <c:v>0.92250922509225097</c:v>
                </c:pt>
                <c:pt idx="3">
                  <c:v>0.64801378058482095</c:v>
                </c:pt>
              </c:numCache>
            </c:numRef>
          </c:val>
          <c:smooth val="0"/>
          <c:extLst>
            <c:ext xmlns:c16="http://schemas.microsoft.com/office/drawing/2014/chart" uri="{C3380CC4-5D6E-409C-BE32-E72D297353CC}">
              <c16:uniqueId val="{00000001-2C6F-4BA5-B15E-E316A75AD3AB}"/>
            </c:ext>
          </c:extLst>
        </c:ser>
        <c:ser>
          <c:idx val="2"/>
          <c:order val="2"/>
          <c:tx>
            <c:strRef>
              <c:f>'Retail graphs'!$J$20</c:f>
              <c:strCache>
                <c:ptCount val="1"/>
                <c:pt idx="0">
                  <c:v>Industry Total</c:v>
                </c:pt>
              </c:strCache>
            </c:strRef>
          </c:tx>
          <c:spPr>
            <a:ln w="28575" cap="rnd">
              <a:solidFill>
                <a:sysClr val="windowText" lastClr="000000"/>
              </a:solidFill>
              <a:round/>
            </a:ln>
            <a:effectLst/>
          </c:spPr>
          <c:marker>
            <c:symbol val="none"/>
          </c:marker>
          <c:cat>
            <c:numRef>
              <c:f>'Retail graphs'!$K$17:$O$17</c:f>
              <c:numCache>
                <c:formatCode>General</c:formatCode>
                <c:ptCount val="5"/>
                <c:pt idx="0">
                  <c:v>2013</c:v>
                </c:pt>
                <c:pt idx="1">
                  <c:v>2014</c:v>
                </c:pt>
                <c:pt idx="2">
                  <c:v>2015</c:v>
                </c:pt>
                <c:pt idx="3">
                  <c:v>2016</c:v>
                </c:pt>
                <c:pt idx="4">
                  <c:v>2017</c:v>
                </c:pt>
              </c:numCache>
            </c:numRef>
          </c:cat>
          <c:val>
            <c:numRef>
              <c:f>'Retail graphs'!$K$20:$N$20</c:f>
              <c:numCache>
                <c:formatCode>0.0</c:formatCode>
                <c:ptCount val="4"/>
                <c:pt idx="0">
                  <c:v>1.22069524872276</c:v>
                </c:pt>
                <c:pt idx="1">
                  <c:v>1.0993812216535901</c:v>
                </c:pt>
                <c:pt idx="2">
                  <c:v>1.2192603044153101</c:v>
                </c:pt>
                <c:pt idx="3">
                  <c:v>0.94836664297513495</c:v>
                </c:pt>
              </c:numCache>
            </c:numRef>
          </c:val>
          <c:smooth val="0"/>
          <c:extLst>
            <c:ext xmlns:c16="http://schemas.microsoft.com/office/drawing/2014/chart" uri="{C3380CC4-5D6E-409C-BE32-E72D297353CC}">
              <c16:uniqueId val="{00000002-2C6F-4BA5-B15E-E316A75AD3AB}"/>
            </c:ext>
          </c:extLst>
        </c:ser>
        <c:dLbls>
          <c:showLegendKey val="0"/>
          <c:showVal val="0"/>
          <c:showCatName val="0"/>
          <c:showSerName val="0"/>
          <c:showPercent val="0"/>
          <c:showBubbleSize val="0"/>
        </c:dLbls>
        <c:smooth val="0"/>
        <c:axId val="360281824"/>
        <c:axId val="360282216"/>
      </c:lineChart>
      <c:catAx>
        <c:axId val="360281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2216"/>
        <c:crosses val="autoZero"/>
        <c:auto val="1"/>
        <c:lblAlgn val="ctr"/>
        <c:lblOffset val="100"/>
        <c:noMultiLvlLbl val="0"/>
      </c:catAx>
      <c:valAx>
        <c:axId val="3602822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18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'Retail graphs'!$S$17:$S$18</c:f>
          <c:strCache>
            <c:ptCount val="2"/>
            <c:pt idx="0">
              <c:v>LTISR Respondent</c:v>
            </c:pt>
            <c:pt idx="1">
              <c:v>R170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'Retail graphs'!$S$18</c:f>
              <c:strCache>
                <c:ptCount val="1"/>
                <c:pt idx="0">
                  <c:v>R170</c:v>
                </c:pt>
              </c:strCache>
            </c:strRef>
          </c:tx>
          <c:spPr>
            <a:ln w="28575" cap="rnd">
              <a:solidFill>
                <a:srgbClr val="FF0000"/>
              </a:solidFill>
              <a:prstDash val="dash"/>
              <a:round/>
            </a:ln>
            <a:effectLst/>
          </c:spPr>
          <c:marker>
            <c:symbol val="none"/>
          </c:marker>
          <c:cat>
            <c:numRef>
              <c:f>'Retail graphs'!$T$17:$X$17</c:f>
              <c:numCache>
                <c:formatCode>General</c:formatCode>
                <c:ptCount val="5"/>
                <c:pt idx="0">
                  <c:v>2013</c:v>
                </c:pt>
                <c:pt idx="1">
                  <c:v>2014</c:v>
                </c:pt>
                <c:pt idx="2">
                  <c:v>2015</c:v>
                </c:pt>
                <c:pt idx="3">
                  <c:v>2016</c:v>
                </c:pt>
                <c:pt idx="4">
                  <c:v>2017</c:v>
                </c:pt>
              </c:numCache>
            </c:numRef>
          </c:cat>
          <c:val>
            <c:numRef>
              <c:f>'Retail graphs'!$T$18:$W$18</c:f>
              <c:numCache>
                <c:formatCode>0</c:formatCode>
                <c:ptCount val="4"/>
                <c:pt idx="0">
                  <c:v>0</c:v>
                </c:pt>
                <c:pt idx="1">
                  <c:v>2.555880849481853</c:v>
                </c:pt>
                <c:pt idx="2">
                  <c:v>0.27932960893854747</c:v>
                </c:pt>
                <c:pt idx="3">
                  <c:v>13.186533848084775</c:v>
                </c:pt>
              </c:numCache>
            </c:numRef>
          </c:val>
          <c:smooth val="0"/>
          <c:extLst>
            <c:ext xmlns:c16="http://schemas.microsoft.com/office/drawing/2014/chart" uri="{C3380CC4-5D6E-409C-BE32-E72D297353CC}">
              <c16:uniqueId val="{00000000-3A22-47CE-826E-B90EEE8D4E11}"/>
            </c:ext>
          </c:extLst>
        </c:ser>
        <c:ser>
          <c:idx val="1"/>
          <c:order val="1"/>
          <c:tx>
            <c:strRef>
              <c:f>'Retail graphs'!$S$19</c:f>
              <c:strCache>
                <c:ptCount val="1"/>
                <c:pt idx="0">
                  <c:v>Retail</c:v>
                </c:pt>
              </c:strCache>
            </c:strRef>
          </c:tx>
          <c:spPr>
            <a:ln w="28575" cap="rnd">
              <a:solidFill>
                <a:schemeClr val="accent2"/>
              </a:solidFill>
              <a:round/>
            </a:ln>
            <a:effectLst/>
          </c:spPr>
          <c:marker>
            <c:symbol val="none"/>
          </c:marker>
          <c:cat>
            <c:numRef>
              <c:f>'Retail graphs'!$T$17:$X$17</c:f>
              <c:numCache>
                <c:formatCode>General</c:formatCode>
                <c:ptCount val="5"/>
                <c:pt idx="0">
                  <c:v>2013</c:v>
                </c:pt>
                <c:pt idx="1">
                  <c:v>2014</c:v>
                </c:pt>
                <c:pt idx="2">
                  <c:v>2015</c:v>
                </c:pt>
                <c:pt idx="3">
                  <c:v>2016</c:v>
                </c:pt>
                <c:pt idx="4">
                  <c:v>2017</c:v>
                </c:pt>
              </c:numCache>
            </c:numRef>
          </c:cat>
          <c:val>
            <c:numRef>
              <c:f>'Retail graphs'!$T$19:$W$19</c:f>
              <c:numCache>
                <c:formatCode>0</c:formatCode>
                <c:ptCount val="4"/>
                <c:pt idx="0">
                  <c:v>17.472279556472898</c:v>
                </c:pt>
                <c:pt idx="1">
                  <c:v>15.8419946107607</c:v>
                </c:pt>
                <c:pt idx="2">
                  <c:v>8.4501845018450208</c:v>
                </c:pt>
                <c:pt idx="3">
                  <c:v>10.025154370224</c:v>
                </c:pt>
              </c:numCache>
            </c:numRef>
          </c:val>
          <c:smooth val="0"/>
          <c:extLst>
            <c:ext xmlns:c16="http://schemas.microsoft.com/office/drawing/2014/chart" uri="{C3380CC4-5D6E-409C-BE32-E72D297353CC}">
              <c16:uniqueId val="{00000001-3A22-47CE-826E-B90EEE8D4E11}"/>
            </c:ext>
          </c:extLst>
        </c:ser>
        <c:ser>
          <c:idx val="2"/>
          <c:order val="2"/>
          <c:tx>
            <c:strRef>
              <c:f>'Retail graphs'!$S$20</c:f>
              <c:strCache>
                <c:ptCount val="1"/>
                <c:pt idx="0">
                  <c:v>Industry Total</c:v>
                </c:pt>
              </c:strCache>
            </c:strRef>
          </c:tx>
          <c:spPr>
            <a:ln w="28575" cap="rnd">
              <a:solidFill>
                <a:schemeClr val="tx1"/>
              </a:solidFill>
              <a:round/>
            </a:ln>
            <a:effectLst/>
          </c:spPr>
          <c:marker>
            <c:symbol val="none"/>
          </c:marker>
          <c:cat>
            <c:numRef>
              <c:f>'Retail graphs'!$T$17:$X$17</c:f>
              <c:numCache>
                <c:formatCode>General</c:formatCode>
                <c:ptCount val="5"/>
                <c:pt idx="0">
                  <c:v>2013</c:v>
                </c:pt>
                <c:pt idx="1">
                  <c:v>2014</c:v>
                </c:pt>
                <c:pt idx="2">
                  <c:v>2015</c:v>
                </c:pt>
                <c:pt idx="3">
                  <c:v>2016</c:v>
                </c:pt>
                <c:pt idx="4">
                  <c:v>2017</c:v>
                </c:pt>
              </c:numCache>
            </c:numRef>
          </c:cat>
          <c:val>
            <c:numRef>
              <c:f>'Retail graphs'!$T$20:$W$20</c:f>
              <c:numCache>
                <c:formatCode>0</c:formatCode>
                <c:ptCount val="4"/>
                <c:pt idx="0">
                  <c:v>21.270614708994099</c:v>
                </c:pt>
                <c:pt idx="1">
                  <c:v>21.5702031254751</c:v>
                </c:pt>
                <c:pt idx="2">
                  <c:v>18.333780119100499</c:v>
                </c:pt>
                <c:pt idx="3">
                  <c:v>12.6506889806041</c:v>
                </c:pt>
              </c:numCache>
            </c:numRef>
          </c:val>
          <c:smooth val="0"/>
          <c:extLst>
            <c:ext xmlns:c16="http://schemas.microsoft.com/office/drawing/2014/chart" uri="{C3380CC4-5D6E-409C-BE32-E72D297353CC}">
              <c16:uniqueId val="{00000002-3A22-47CE-826E-B90EEE8D4E11}"/>
            </c:ext>
          </c:extLst>
        </c:ser>
        <c:dLbls>
          <c:showLegendKey val="0"/>
          <c:showVal val="0"/>
          <c:showCatName val="0"/>
          <c:showSerName val="0"/>
          <c:showPercent val="0"/>
          <c:showBubbleSize val="0"/>
        </c:dLbls>
        <c:smooth val="0"/>
        <c:axId val="360283000"/>
        <c:axId val="360283392"/>
      </c:lineChart>
      <c:catAx>
        <c:axId val="360283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3392"/>
        <c:crosses val="autoZero"/>
        <c:auto val="1"/>
        <c:lblAlgn val="ctr"/>
        <c:lblOffset val="100"/>
        <c:noMultiLvlLbl val="0"/>
      </c:catAx>
      <c:valAx>
        <c:axId val="3602833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30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'Retail graphs'!$C$17:$C$18</c:f>
          <c:strCache>
            <c:ptCount val="2"/>
            <c:pt idx="0">
              <c:v>TRIFR Respondent</c:v>
            </c:pt>
            <c:pt idx="1">
              <c:v>R170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'Retail graphs'!$C$18</c:f>
              <c:strCache>
                <c:ptCount val="1"/>
                <c:pt idx="0">
                  <c:v>R170</c:v>
                </c:pt>
              </c:strCache>
            </c:strRef>
          </c:tx>
          <c:spPr>
            <a:ln w="28575" cap="rnd">
              <a:solidFill>
                <a:srgbClr val="FF0000"/>
              </a:solidFill>
              <a:prstDash val="dash"/>
              <a:round/>
            </a:ln>
            <a:effectLst/>
          </c:spPr>
          <c:marker>
            <c:symbol val="none"/>
          </c:marker>
          <c:cat>
            <c:numRef>
              <c:f>'Retail graphs'!$D$17:$F$17</c:f>
              <c:numCache>
                <c:formatCode>General</c:formatCode>
                <c:ptCount val="3"/>
                <c:pt idx="0">
                  <c:v>2015</c:v>
                </c:pt>
                <c:pt idx="1">
                  <c:v>2016</c:v>
                </c:pt>
                <c:pt idx="2">
                  <c:v>2017</c:v>
                </c:pt>
              </c:numCache>
            </c:numRef>
          </c:cat>
          <c:val>
            <c:numRef>
              <c:f>'Retail graphs'!$D$18:$F$18</c:f>
              <c:numCache>
                <c:formatCode>0.0</c:formatCode>
                <c:ptCount val="3"/>
                <c:pt idx="0">
                  <c:v>0.97765363128491622</c:v>
                </c:pt>
                <c:pt idx="1">
                  <c:v>1.4298651160573852</c:v>
                </c:pt>
                <c:pt idx="2">
                  <c:v>1.2635379061371841</c:v>
                </c:pt>
              </c:numCache>
            </c:numRef>
          </c:val>
          <c:smooth val="0"/>
          <c:extLst>
            <c:ext xmlns:c16="http://schemas.microsoft.com/office/drawing/2014/chart" uri="{C3380CC4-5D6E-409C-BE32-E72D297353CC}">
              <c16:uniqueId val="{00000000-FF29-4E5F-A1B1-F6BAD6319F92}"/>
            </c:ext>
          </c:extLst>
        </c:ser>
        <c:ser>
          <c:idx val="1"/>
          <c:order val="1"/>
          <c:tx>
            <c:strRef>
              <c:f>'Retail graphs'!$C$19</c:f>
              <c:strCache>
                <c:ptCount val="1"/>
                <c:pt idx="0">
                  <c:v>Retail</c:v>
                </c:pt>
              </c:strCache>
            </c:strRef>
          </c:tx>
          <c:spPr>
            <a:ln w="28575" cap="rnd">
              <a:solidFill>
                <a:schemeClr val="accent2"/>
              </a:solidFill>
              <a:round/>
            </a:ln>
            <a:effectLst/>
          </c:spPr>
          <c:marker>
            <c:symbol val="none"/>
          </c:marker>
          <c:cat>
            <c:numRef>
              <c:f>'Retail graphs'!$D$17:$F$17</c:f>
              <c:numCache>
                <c:formatCode>General</c:formatCode>
                <c:ptCount val="3"/>
                <c:pt idx="0">
                  <c:v>2015</c:v>
                </c:pt>
                <c:pt idx="1">
                  <c:v>2016</c:v>
                </c:pt>
                <c:pt idx="2">
                  <c:v>2017</c:v>
                </c:pt>
              </c:numCache>
            </c:numRef>
          </c:cat>
          <c:val>
            <c:numRef>
              <c:f>'Retail graphs'!$D$19:$F$19</c:f>
              <c:numCache>
                <c:formatCode>0.0</c:formatCode>
                <c:ptCount val="3"/>
                <c:pt idx="0">
                  <c:v>2.2323131189125878</c:v>
                </c:pt>
                <c:pt idx="1">
                  <c:v>1.4908884385728942</c:v>
                </c:pt>
                <c:pt idx="2">
                  <c:v>1.71626677650774</c:v>
                </c:pt>
              </c:numCache>
            </c:numRef>
          </c:val>
          <c:smooth val="0"/>
          <c:extLst>
            <c:ext xmlns:c16="http://schemas.microsoft.com/office/drawing/2014/chart" uri="{C3380CC4-5D6E-409C-BE32-E72D297353CC}">
              <c16:uniqueId val="{00000001-FF29-4E5F-A1B1-F6BAD6319F92}"/>
            </c:ext>
          </c:extLst>
        </c:ser>
        <c:ser>
          <c:idx val="2"/>
          <c:order val="2"/>
          <c:tx>
            <c:strRef>
              <c:f>'Retail graphs'!$C$20</c:f>
              <c:strCache>
                <c:ptCount val="1"/>
                <c:pt idx="0">
                  <c:v>Industry Total</c:v>
                </c:pt>
              </c:strCache>
            </c:strRef>
          </c:tx>
          <c:spPr>
            <a:ln w="28575" cap="rnd">
              <a:solidFill>
                <a:sysClr val="windowText" lastClr="000000"/>
              </a:solidFill>
              <a:round/>
            </a:ln>
            <a:effectLst/>
          </c:spPr>
          <c:marker>
            <c:symbol val="none"/>
          </c:marker>
          <c:cat>
            <c:numRef>
              <c:f>'Retail graphs'!$D$17:$F$17</c:f>
              <c:numCache>
                <c:formatCode>General</c:formatCode>
                <c:ptCount val="3"/>
                <c:pt idx="0">
                  <c:v>2015</c:v>
                </c:pt>
                <c:pt idx="1">
                  <c:v>2016</c:v>
                </c:pt>
                <c:pt idx="2">
                  <c:v>2017</c:v>
                </c:pt>
              </c:numCache>
            </c:numRef>
          </c:cat>
          <c:val>
            <c:numRef>
              <c:f>'Retail graphs'!$D$20:$F$20</c:f>
              <c:numCache>
                <c:formatCode>0.0</c:formatCode>
                <c:ptCount val="3"/>
                <c:pt idx="0">
                  <c:v>3.6823885343605545</c:v>
                </c:pt>
                <c:pt idx="1">
                  <c:v>2.857308051536414</c:v>
                </c:pt>
                <c:pt idx="2">
                  <c:v>2.5035164620209001</c:v>
                </c:pt>
              </c:numCache>
            </c:numRef>
          </c:val>
          <c:smooth val="0"/>
          <c:extLst>
            <c:ext xmlns:c16="http://schemas.microsoft.com/office/drawing/2014/chart" uri="{C3380CC4-5D6E-409C-BE32-E72D297353CC}">
              <c16:uniqueId val="{00000002-FF29-4E5F-A1B1-F6BAD6319F92}"/>
            </c:ext>
          </c:extLst>
        </c:ser>
        <c:dLbls>
          <c:showLegendKey val="0"/>
          <c:showVal val="0"/>
          <c:showCatName val="0"/>
          <c:showSerName val="0"/>
          <c:showPercent val="0"/>
          <c:showBubbleSize val="0"/>
        </c:dLbls>
        <c:smooth val="0"/>
        <c:axId val="360281824"/>
        <c:axId val="360282216"/>
      </c:lineChart>
      <c:catAx>
        <c:axId val="3602818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2216"/>
        <c:crosses val="autoZero"/>
        <c:auto val="1"/>
        <c:lblAlgn val="ctr"/>
        <c:lblOffset val="100"/>
        <c:noMultiLvlLbl val="0"/>
      </c:catAx>
      <c:valAx>
        <c:axId val="3602822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02818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Drop" dropLines="5" dropStyle="combo" dx="20" fmlaLink="$B$3" fmlaRange="'All Industry - Data'!$A$1:$A$5" noThreeD="1" sel="1" val="0"/>
</file>

<file path=xl/ctrlProps/ctrlProp2.xml><?xml version="1.0" encoding="utf-8"?>
<formControlPr xmlns="http://schemas.microsoft.com/office/spreadsheetml/2009/9/main" objectType="Drop" dropStyle="combo" dx="20" fmlaLink="O16" fmlaRange="$J$5:$J$12" noThreeD="1" sel="1" val="0"/>
</file>

<file path=xl/ctrlProps/ctrlProp3.xml><?xml version="1.0" encoding="utf-8"?>
<formControlPr xmlns="http://schemas.microsoft.com/office/spreadsheetml/2009/9/main" objectType="Drop" dropStyle="combo" dx="20" fmlaLink="$X$16" fmlaRange="$S$5:$S$12" noThreeD="1" sel="1" val="0"/>
</file>

<file path=xl/ctrlProps/ctrlProp4.xml><?xml version="1.0" encoding="utf-8"?>
<formControlPr xmlns="http://schemas.microsoft.com/office/spreadsheetml/2009/9/main" objectType="Drop" dropStyle="combo" dx="22" fmlaLink="$F$16" fmlaRange="$C$5:$C$12" noThreeD="1" sel="1" val="0"/>
</file>

<file path=xl/ctrlProps/ctrlProp5.xml><?xml version="1.0" encoding="utf-8"?>
<formControlPr xmlns="http://schemas.microsoft.com/office/spreadsheetml/2009/9/main" objectType="Drop" dropStyle="combo" dx="20" fmlaLink="$O$17" fmlaRange="$J$5:$J$12" noThreeD="1" sel="1" val="0"/>
</file>

<file path=xl/ctrlProps/ctrlProp6.xml><?xml version="1.0" encoding="utf-8"?>
<formControlPr xmlns="http://schemas.microsoft.com/office/spreadsheetml/2009/9/main" objectType="Drop" dropStyle="combo" dx="20" fmlaLink="$X$17" fmlaRange="$S$5:$S$12" noThreeD="1" sel="1" val="0"/>
</file>

<file path=xl/ctrlProps/ctrlProp7.xml><?xml version="1.0" encoding="utf-8"?>
<formControlPr xmlns="http://schemas.microsoft.com/office/spreadsheetml/2009/9/main" objectType="Drop" dropStyle="combo" dx="22" fmlaLink="$F$17" fmlaRange="$C$5:$C$12" noThreeD="1" sel="1" val="0"/>
</file>

<file path=xl/ctrlProps/ctrlProp8.xml><?xml version="1.0" encoding="utf-8"?>
<formControlPr xmlns="http://schemas.microsoft.com/office/spreadsheetml/2009/9/main" objectType="Drop" dropLines="12" dropStyle="combo" dx="20" fmlaLink="$O$21" fmlaRange="$J$5:$J$16" noThreeD="1" sel="1" val="0"/>
</file>

<file path=xl/ctrlProps/ctrlProp9.xml><?xml version="1.0" encoding="utf-8"?>
<formControlPr xmlns="http://schemas.microsoft.com/office/spreadsheetml/2009/9/main" objectType="Drop" dropLines="12" dropStyle="combo" dx="20" fmlaLink="$X$21" fmlaRange="$S$5:$S$16" noThreeD="1" sel="1" val="0"/>
</file>

<file path=xl/ctrlProps/ctrlProp10.xml><?xml version="1.0" encoding="utf-8"?>
<formControlPr xmlns="http://schemas.microsoft.com/office/spreadsheetml/2009/9/main" objectType="Drop" dropLines="12" dropStyle="combo" dx="22" fmlaLink="$F$21" fmlaRange="$C$5:$C$16" noThreeD="1" sel="1" val="0"/>
</file>

<file path=xl/ctrlProps/ctrlProp11.xml><?xml version="1.0" encoding="utf-8"?>
<formControlPr xmlns="http://schemas.microsoft.com/office/spreadsheetml/2009/9/main" objectType="Drop" dropLines="6" dropStyle="combo" dx="20" fmlaLink="$O$15" fmlaRange="$J$5:$J$10" noThreeD="1" sel="1" val="0"/>
</file>

<file path=xl/ctrlProps/ctrlProp12.xml><?xml version="1.0" encoding="utf-8"?>
<formControlPr xmlns="http://schemas.microsoft.com/office/spreadsheetml/2009/9/main" objectType="Drop" dropLines="6" dropStyle="combo" dx="20" fmlaLink="$X$15" fmlaRange="$S$5:$S$10" noThreeD="1" sel="1" val="0"/>
</file>

<file path=xl/ctrlProps/ctrlProp13.xml><?xml version="1.0" encoding="utf-8"?>
<formControlPr xmlns="http://schemas.microsoft.com/office/spreadsheetml/2009/9/main" objectType="Drop" dropLines="6" dropStyle="combo" dx="22" fmlaLink="$F$15" fmlaRange="$C$5:$C$10" noThreeD="1" sel="1" val="0"/>
</file>

<file path=xl/ctrlProps/ctrlProp14.xml><?xml version="1.0" encoding="utf-8"?>
<formControlPr xmlns="http://schemas.microsoft.com/office/spreadsheetml/2009/9/main" objectType="Drop" dropLines="6" dropStyle="combo" dx="20" fmlaLink="$O$14" fmlaRange="$J$5:$J$10" noThreeD="1" sel="1" val="0"/>
</file>

<file path=xl/ctrlProps/ctrlProp15.xml><?xml version="1.0" encoding="utf-8"?>
<formControlPr xmlns="http://schemas.microsoft.com/office/spreadsheetml/2009/9/main" objectType="Drop" dropLines="6" dropStyle="combo" dx="20" fmlaLink="$X$14" fmlaRange="$S$5:$S$10" noThreeD="1" sel="1" val="0"/>
</file>

<file path=xl/ctrlProps/ctrlProp16.xml><?xml version="1.0" encoding="utf-8"?>
<formControlPr xmlns="http://schemas.microsoft.com/office/spreadsheetml/2009/9/main" objectType="Drop" dropLines="6" dropStyle="combo" dx="22" fmlaLink="$F$14" fmlaRange="$C$5:$C$10" noThreeD="1" sel="1" val="0"/>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3.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4.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_rels/drawing7.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s>
</file>

<file path=xl/drawings/drawing1.xml><?xml version="1.0" encoding="utf-8"?>
<xdr:wsDr xmlns:xdr="http://schemas.openxmlformats.org/drawingml/2006/spreadsheetDrawing" xmlns:a="http://schemas.openxmlformats.org/drawingml/2006/main">
  <xdr:twoCellAnchor>
    <xdr:from>
      <xdr:col>11</xdr:col>
      <xdr:colOff>0</xdr:colOff>
      <xdr:row>12</xdr:row>
      <xdr:rowOff>1</xdr:rowOff>
    </xdr:from>
    <xdr:to>
      <xdr:col>22</xdr:col>
      <xdr:colOff>49307</xdr:colOff>
      <xdr:row>28</xdr:row>
      <xdr:rowOff>1</xdr:rowOff>
    </xdr:to>
    <xdr:graphicFrame macro="">
      <xdr:nvGraphicFramePr>
        <xdr:cNvPr id="3" name="Chart 5">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46</xdr:row>
      <xdr:rowOff>0</xdr:rowOff>
    </xdr:from>
    <xdr:to>
      <xdr:col>19</xdr:col>
      <xdr:colOff>361404</xdr:colOff>
      <xdr:row>64</xdr:row>
      <xdr:rowOff>42113</xdr:rowOff>
    </xdr:to>
    <xdr:graphicFrame macro="">
      <xdr:nvGraphicFramePr>
        <xdr:cNvPr id="4" name="Chart 6">
          <a:extLst>
            <a:ext uri="{FF2B5EF4-FFF2-40B4-BE49-F238E27FC236}">
              <a16:creationId xmlns:a16="http://schemas.microsoft.com/office/drawing/2014/main" i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20</xdr:col>
      <xdr:colOff>0</xdr:colOff>
      <xdr:row>30</xdr:row>
      <xdr:rowOff>0</xdr:rowOff>
    </xdr:from>
    <xdr:to>
      <xdr:col>38</xdr:col>
      <xdr:colOff>42182</xdr:colOff>
      <xdr:row>55</xdr:row>
      <xdr:rowOff>23992</xdr:rowOff>
    </xdr:to>
    <xdr:graphicFrame macro="">
      <xdr:nvGraphicFramePr>
        <xdr:cNvPr id="6" name="Chart 5">
          <a:extLst>
            <a:ext uri="{FF2B5EF4-FFF2-40B4-BE49-F238E27FC236}">
              <a16:creationId xmlns:a16="http://schemas.microsoft.com/office/drawing/2014/main" id="{00000000-0008-0000-02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0</xdr:colOff>
      <xdr:row>30</xdr:row>
      <xdr:rowOff>0</xdr:rowOff>
    </xdr:from>
    <xdr:to>
      <xdr:col>19</xdr:col>
      <xdr:colOff>265339</xdr:colOff>
      <xdr:row>44</xdr:row>
      <xdr:rowOff>85407</xdr:rowOff>
    </xdr:to>
    <xdr:graphicFrame macro="">
      <xdr:nvGraphicFramePr>
        <xdr:cNvPr id="7" name="Chart 5">
          <a:extLst>
            <a:ext uri="{FF2B5EF4-FFF2-40B4-BE49-F238E27FC236}">
              <a16:creationId xmlns:a16="http://schemas.microsoft.com/office/drawing/2014/main" id="{00000000-0008-0000-02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0</xdr:colOff>
          <xdr:row>2</xdr:row>
          <xdr:rowOff>152400</xdr:rowOff>
        </xdr:from>
        <xdr:to>
          <xdr:col>2</xdr:col>
          <xdr:colOff>0</xdr:colOff>
          <xdr:row>2</xdr:row>
          <xdr:rowOff>409575</xdr:rowOff>
        </xdr:to>
        <xdr:sp macro="" textlink="">
          <xdr:nvSpPr>
            <xdr:cNvPr id="1026" name="Drop Down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11</xdr:col>
      <xdr:colOff>0</xdr:colOff>
      <xdr:row>66</xdr:row>
      <xdr:rowOff>0</xdr:rowOff>
    </xdr:from>
    <xdr:to>
      <xdr:col>19</xdr:col>
      <xdr:colOff>359022</xdr:colOff>
      <xdr:row>84</xdr:row>
      <xdr:rowOff>30207</xdr:rowOff>
    </xdr:to>
    <xdr:graphicFrame macro="">
      <xdr:nvGraphicFramePr>
        <xdr:cNvPr id="8" name="Chart 6">
          <a:extLst>
            <a:ext uri="{FF2B5EF4-FFF2-40B4-BE49-F238E27FC236}">
              <a16:creationId xmlns:a16="http://schemas.microsoft.com/office/drawing/2014/main" id="{00000000-0008-0000-02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190500</xdr:colOff>
      <xdr:row>23</xdr:row>
      <xdr:rowOff>11430</xdr:rowOff>
    </xdr:from>
    <xdr:to>
      <xdr:col>15</xdr:col>
      <xdr:colOff>0</xdr:colOff>
      <xdr:row>38</xdr:row>
      <xdr:rowOff>11430</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15</xdr:row>
          <xdr:rowOff>9525</xdr:rowOff>
        </xdr:from>
        <xdr:to>
          <xdr:col>15</xdr:col>
          <xdr:colOff>0</xdr:colOff>
          <xdr:row>16</xdr:row>
          <xdr:rowOff>0</xdr:rowOff>
        </xdr:to>
        <xdr:sp macro="" textlink="">
          <xdr:nvSpPr>
            <xdr:cNvPr id="8193" name="Drop Down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xdr:row>
          <xdr:rowOff>0</xdr:rowOff>
        </xdr:from>
        <xdr:to>
          <xdr:col>24</xdr:col>
          <xdr:colOff>0</xdr:colOff>
          <xdr:row>16</xdr:row>
          <xdr:rowOff>0</xdr:rowOff>
        </xdr:to>
        <xdr:sp macro="" textlink="">
          <xdr:nvSpPr>
            <xdr:cNvPr id="8194" name="Drop Down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213360</xdr:colOff>
      <xdr:row>23</xdr:row>
      <xdr:rowOff>15240</xdr:rowOff>
    </xdr:from>
    <xdr:to>
      <xdr:col>24</xdr:col>
      <xdr:colOff>0</xdr:colOff>
      <xdr:row>38</xdr:row>
      <xdr:rowOff>15240</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247650</xdr:colOff>
      <xdr:row>23</xdr:row>
      <xdr:rowOff>0</xdr:rowOff>
    </xdr:from>
    <xdr:to>
      <xdr:col>6</xdr:col>
      <xdr:colOff>0</xdr:colOff>
      <xdr:row>38</xdr:row>
      <xdr:rowOff>0</xdr:rowOff>
    </xdr:to>
    <xdr:graphicFrame macro="">
      <xdr:nvGraphicFramePr>
        <xdr:cNvPr id="6" name="Chart 5">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5</xdr:col>
          <xdr:colOff>0</xdr:colOff>
          <xdr:row>15</xdr:row>
          <xdr:rowOff>0</xdr:rowOff>
        </xdr:from>
        <xdr:to>
          <xdr:col>6</xdr:col>
          <xdr:colOff>0</xdr:colOff>
          <xdr:row>16</xdr:row>
          <xdr:rowOff>0</xdr:rowOff>
        </xdr:to>
        <xdr:sp macro="" textlink="">
          <xdr:nvSpPr>
            <xdr:cNvPr id="8195" name="Drop Down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7</xdr:col>
      <xdr:colOff>0</xdr:colOff>
      <xdr:row>8</xdr:row>
      <xdr:rowOff>91440</xdr:rowOff>
    </xdr:from>
    <xdr:to>
      <xdr:col>13</xdr:col>
      <xdr:colOff>0</xdr:colOff>
      <xdr:row>25</xdr:row>
      <xdr:rowOff>156210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264795</xdr:colOff>
      <xdr:row>8</xdr:row>
      <xdr:rowOff>91440</xdr:rowOff>
    </xdr:from>
    <xdr:to>
      <xdr:col>21</xdr:col>
      <xdr:colOff>0</xdr:colOff>
      <xdr:row>25</xdr:row>
      <xdr:rowOff>163830</xdr:rowOff>
    </xdr:to>
    <xdr:graphicFrame macro="">
      <xdr:nvGraphicFramePr>
        <xdr:cNvPr id="3" name="Chart 2">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8</xdr:row>
      <xdr:rowOff>0</xdr:rowOff>
    </xdr:from>
    <xdr:to>
      <xdr:col>5</xdr:col>
      <xdr:colOff>0</xdr:colOff>
      <xdr:row>25</xdr:row>
      <xdr:rowOff>64770</xdr:rowOff>
    </xdr:to>
    <xdr:graphicFrame macro="">
      <xdr:nvGraphicFramePr>
        <xdr:cNvPr id="4" name="Chart 3">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8</xdr:col>
      <xdr:colOff>167640</xdr:colOff>
      <xdr:row>24</xdr:row>
      <xdr:rowOff>76200</xdr:rowOff>
    </xdr:from>
    <xdr:to>
      <xdr:col>15</xdr:col>
      <xdr:colOff>0</xdr:colOff>
      <xdr:row>42</xdr:row>
      <xdr:rowOff>91440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16</xdr:row>
          <xdr:rowOff>0</xdr:rowOff>
        </xdr:from>
        <xdr:to>
          <xdr:col>15</xdr:col>
          <xdr:colOff>0</xdr:colOff>
          <xdr:row>17</xdr:row>
          <xdr:rowOff>0</xdr:rowOff>
        </xdr:to>
        <xdr:sp macro="" textlink="">
          <xdr:nvSpPr>
            <xdr:cNvPr id="17409" name="Drop Down 1" hidden="1">
              <a:extLst>
                <a:ext uri="{63B3BB69-23CF-44E3-9099-C40C66FF867C}">
                  <a14:compatExt spid="_x0000_s17409"/>
                </a:ext>
                <a:ext uri="{FF2B5EF4-FFF2-40B4-BE49-F238E27FC236}">
                  <a16:creationId xmlns:a16="http://schemas.microsoft.com/office/drawing/2014/main" id="{00000000-0008-0000-0800-000001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16</xdr:row>
          <xdr:rowOff>0</xdr:rowOff>
        </xdr:from>
        <xdr:to>
          <xdr:col>24</xdr:col>
          <xdr:colOff>0</xdr:colOff>
          <xdr:row>17</xdr:row>
          <xdr:rowOff>0</xdr:rowOff>
        </xdr:to>
        <xdr:sp macro="" textlink="">
          <xdr:nvSpPr>
            <xdr:cNvPr id="17410" name="Drop Down 2" hidden="1">
              <a:extLst>
                <a:ext uri="{63B3BB69-23CF-44E3-9099-C40C66FF867C}">
                  <a14:compatExt spid="_x0000_s17410"/>
                </a:ext>
                <a:ext uri="{FF2B5EF4-FFF2-40B4-BE49-F238E27FC236}">
                  <a16:creationId xmlns:a16="http://schemas.microsoft.com/office/drawing/2014/main" id="{00000000-0008-0000-0800-000002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16</xdr:col>
      <xdr:colOff>365760</xdr:colOff>
      <xdr:row>24</xdr:row>
      <xdr:rowOff>152400</xdr:rowOff>
    </xdr:from>
    <xdr:to>
      <xdr:col>24</xdr:col>
      <xdr:colOff>0</xdr:colOff>
      <xdr:row>41</xdr:row>
      <xdr:rowOff>99060</xdr:rowOff>
    </xdr:to>
    <xdr:graphicFrame macro="">
      <xdr:nvGraphicFramePr>
        <xdr:cNvPr id="5" name="Chart 4">
          <a:extLst>
            <a:ext uri="{FF2B5EF4-FFF2-40B4-BE49-F238E27FC236}">
              <a16:creationId xmlns:a16="http://schemas.microsoft.com/office/drawing/2014/main" i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5</xdr:col>
          <xdr:colOff>0</xdr:colOff>
          <xdr:row>16</xdr:row>
          <xdr:rowOff>9525</xdr:rowOff>
        </xdr:from>
        <xdr:to>
          <xdr:col>6</xdr:col>
          <xdr:colOff>0</xdr:colOff>
          <xdr:row>17</xdr:row>
          <xdr:rowOff>0</xdr:rowOff>
        </xdr:to>
        <xdr:sp macro="" textlink="">
          <xdr:nvSpPr>
            <xdr:cNvPr id="17411" name="Drop Down 3" hidden="1">
              <a:extLst>
                <a:ext uri="{63B3BB69-23CF-44E3-9099-C40C66FF867C}">
                  <a14:compatExt spid="_x0000_s17411"/>
                </a:ext>
                <a:ext uri="{FF2B5EF4-FFF2-40B4-BE49-F238E27FC236}">
                  <a16:creationId xmlns:a16="http://schemas.microsoft.com/office/drawing/2014/main" id="{00000000-0008-0000-0800-0000034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0</xdr:colOff>
      <xdr:row>25</xdr:row>
      <xdr:rowOff>0</xdr:rowOff>
    </xdr:from>
    <xdr:to>
      <xdr:col>6</xdr:col>
      <xdr:colOff>0</xdr:colOff>
      <xdr:row>43</xdr:row>
      <xdr:rowOff>15240</xdr:rowOff>
    </xdr:to>
    <xdr:graphicFrame macro="">
      <xdr:nvGraphicFramePr>
        <xdr:cNvPr id="7" name="Chart 6">
          <a:extLst>
            <a:ext uri="{FF2B5EF4-FFF2-40B4-BE49-F238E27FC236}">
              <a16:creationId xmlns:a16="http://schemas.microsoft.com/office/drawing/2014/main" id="{00000000-0008-0000-08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0</xdr:colOff>
          <xdr:row>20</xdr:row>
          <xdr:rowOff>0</xdr:rowOff>
        </xdr:from>
        <xdr:to>
          <xdr:col>15</xdr:col>
          <xdr:colOff>0</xdr:colOff>
          <xdr:row>21</xdr:row>
          <xdr:rowOff>0</xdr:rowOff>
        </xdr:to>
        <xdr:sp macro="" textlink="">
          <xdr:nvSpPr>
            <xdr:cNvPr id="18433" name="Drop Down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8</xdr:col>
      <xdr:colOff>579120</xdr:colOff>
      <xdr:row>29</xdr:row>
      <xdr:rowOff>15240</xdr:rowOff>
    </xdr:from>
    <xdr:to>
      <xdr:col>15</xdr:col>
      <xdr:colOff>0</xdr:colOff>
      <xdr:row>44</xdr:row>
      <xdr:rowOff>15240</xdr:rowOff>
    </xdr:to>
    <xdr:graphicFrame macro="">
      <xdr:nvGraphicFramePr>
        <xdr:cNvPr id="3" name="Chart 2">
          <a:extLst>
            <a:ext uri="{FF2B5EF4-FFF2-40B4-BE49-F238E27FC236}">
              <a16:creationId xmlns:a16="http://schemas.microsoft.com/office/drawing/2014/main" id="{00000000-0008-0000-0A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23</xdr:col>
          <xdr:colOff>0</xdr:colOff>
          <xdr:row>20</xdr:row>
          <xdr:rowOff>19050</xdr:rowOff>
        </xdr:from>
        <xdr:to>
          <xdr:col>24</xdr:col>
          <xdr:colOff>0</xdr:colOff>
          <xdr:row>21</xdr:row>
          <xdr:rowOff>0</xdr:rowOff>
        </xdr:to>
        <xdr:sp macro="" textlink="">
          <xdr:nvSpPr>
            <xdr:cNvPr id="18434" name="Drop Down 2" hidden="1">
              <a:extLst>
                <a:ext uri="{63B3BB69-23CF-44E3-9099-C40C66FF867C}">
                  <a14:compatExt spid="_x0000_s18434"/>
                </a:ext>
                <a:ext uri="{FF2B5EF4-FFF2-40B4-BE49-F238E27FC236}">
                  <a16:creationId xmlns:a16="http://schemas.microsoft.com/office/drawing/2014/main" id="{00000000-0008-0000-0A00-000002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190500</xdr:colOff>
      <xdr:row>28</xdr:row>
      <xdr:rowOff>160020</xdr:rowOff>
    </xdr:from>
    <xdr:to>
      <xdr:col>24</xdr:col>
      <xdr:colOff>0</xdr:colOff>
      <xdr:row>46</xdr:row>
      <xdr:rowOff>114300</xdr:rowOff>
    </xdr:to>
    <xdr:graphicFrame macro="">
      <xdr:nvGraphicFramePr>
        <xdr:cNvPr id="5" name="Chart 4">
          <a:extLst>
            <a:ext uri="{FF2B5EF4-FFF2-40B4-BE49-F238E27FC236}">
              <a16:creationId xmlns:a16="http://schemas.microsoft.com/office/drawing/2014/main" id="{00000000-0008-0000-0A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0</xdr:colOff>
          <xdr:row>21</xdr:row>
          <xdr:rowOff>0</xdr:rowOff>
        </xdr:to>
        <xdr:sp macro="" textlink="">
          <xdr:nvSpPr>
            <xdr:cNvPr id="18435" name="Drop Down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121920</xdr:colOff>
      <xdr:row>29</xdr:row>
      <xdr:rowOff>0</xdr:rowOff>
    </xdr:from>
    <xdr:to>
      <xdr:col>6</xdr:col>
      <xdr:colOff>0</xdr:colOff>
      <xdr:row>44</xdr:row>
      <xdr:rowOff>0</xdr:rowOff>
    </xdr:to>
    <xdr:graphicFrame macro="">
      <xdr:nvGraphicFramePr>
        <xdr:cNvPr id="7" name="Chart 6">
          <a:extLst>
            <a:ext uri="{FF2B5EF4-FFF2-40B4-BE49-F238E27FC236}">
              <a16:creationId xmlns:a16="http://schemas.microsoft.com/office/drawing/2014/main" id="{00000000-0008-0000-0A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8</xdr:col>
      <xdr:colOff>205740</xdr:colOff>
      <xdr:row>23</xdr:row>
      <xdr:rowOff>15240</xdr:rowOff>
    </xdr:from>
    <xdr:to>
      <xdr:col>15</xdr:col>
      <xdr:colOff>0</xdr:colOff>
      <xdr:row>39</xdr:row>
      <xdr:rowOff>0</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0</xdr:colOff>
          <xdr:row>13</xdr:row>
          <xdr:rowOff>171450</xdr:rowOff>
        </xdr:from>
        <xdr:to>
          <xdr:col>15</xdr:col>
          <xdr:colOff>0</xdr:colOff>
          <xdr:row>15</xdr:row>
          <xdr:rowOff>0</xdr:rowOff>
        </xdr:to>
        <xdr:sp macro="" textlink="">
          <xdr:nvSpPr>
            <xdr:cNvPr id="19457" name="Drop Down 1" hidden="1">
              <a:extLst>
                <a:ext uri="{63B3BB69-23CF-44E3-9099-C40C66FF867C}">
                  <a14:compatExt spid="_x0000_s19457"/>
                </a:ext>
                <a:ext uri="{FF2B5EF4-FFF2-40B4-BE49-F238E27FC236}">
                  <a16:creationId xmlns:a16="http://schemas.microsoft.com/office/drawing/2014/main" id="{00000000-0008-0000-0C00-000001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xdr:row>
          <xdr:rowOff>171450</xdr:rowOff>
        </xdr:from>
        <xdr:to>
          <xdr:col>24</xdr:col>
          <xdr:colOff>0</xdr:colOff>
          <xdr:row>15</xdr:row>
          <xdr:rowOff>0</xdr:rowOff>
        </xdr:to>
        <xdr:sp macro="" textlink="">
          <xdr:nvSpPr>
            <xdr:cNvPr id="19458" name="Drop Down 2" hidden="1">
              <a:extLst>
                <a:ext uri="{63B3BB69-23CF-44E3-9099-C40C66FF867C}">
                  <a14:compatExt spid="_x0000_s19458"/>
                </a:ext>
                <a:ext uri="{FF2B5EF4-FFF2-40B4-BE49-F238E27FC236}">
                  <a16:creationId xmlns:a16="http://schemas.microsoft.com/office/drawing/2014/main" id="{00000000-0008-0000-0C00-000002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17</xdr:col>
      <xdr:colOff>0</xdr:colOff>
      <xdr:row>23</xdr:row>
      <xdr:rowOff>0</xdr:rowOff>
    </xdr:from>
    <xdr:to>
      <xdr:col>24</xdr:col>
      <xdr:colOff>0</xdr:colOff>
      <xdr:row>39</xdr:row>
      <xdr:rowOff>0</xdr:rowOff>
    </xdr:to>
    <xdr:graphicFrame macro="">
      <xdr:nvGraphicFramePr>
        <xdr:cNvPr id="5" name="Chart 4">
          <a:extLst>
            <a:ext uri="{FF2B5EF4-FFF2-40B4-BE49-F238E27FC236}">
              <a16:creationId xmlns:a16="http://schemas.microsoft.com/office/drawing/2014/main" id="{00000000-0008-0000-0C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5</xdr:col>
          <xdr:colOff>0</xdr:colOff>
          <xdr:row>14</xdr:row>
          <xdr:rowOff>0</xdr:rowOff>
        </xdr:from>
        <xdr:to>
          <xdr:col>6</xdr:col>
          <xdr:colOff>0</xdr:colOff>
          <xdr:row>15</xdr:row>
          <xdr:rowOff>0</xdr:rowOff>
        </xdr:to>
        <xdr:sp macro="" textlink="">
          <xdr:nvSpPr>
            <xdr:cNvPr id="19459" name="Drop Down 3" hidden="1">
              <a:extLst>
                <a:ext uri="{63B3BB69-23CF-44E3-9099-C40C66FF867C}">
                  <a14:compatExt spid="_x0000_s19459"/>
                </a:ext>
                <a:ext uri="{FF2B5EF4-FFF2-40B4-BE49-F238E27FC236}">
                  <a16:creationId xmlns:a16="http://schemas.microsoft.com/office/drawing/2014/main" id="{00000000-0008-0000-0C00-0000034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0</xdr:colOff>
      <xdr:row>23</xdr:row>
      <xdr:rowOff>0</xdr:rowOff>
    </xdr:from>
    <xdr:to>
      <xdr:col>6</xdr:col>
      <xdr:colOff>0</xdr:colOff>
      <xdr:row>39</xdr:row>
      <xdr:rowOff>0</xdr:rowOff>
    </xdr:to>
    <xdr:graphicFrame macro="">
      <xdr:nvGraphicFramePr>
        <xdr:cNvPr id="7" name="Chart 6">
          <a:extLst>
            <a:ext uri="{FF2B5EF4-FFF2-40B4-BE49-F238E27FC236}">
              <a16:creationId xmlns:a16="http://schemas.microsoft.com/office/drawing/2014/main" id="{00000000-0008-0000-0C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19050</xdr:colOff>
          <xdr:row>13</xdr:row>
          <xdr:rowOff>0</xdr:rowOff>
        </xdr:from>
        <xdr:to>
          <xdr:col>15</xdr:col>
          <xdr:colOff>0</xdr:colOff>
          <xdr:row>14</xdr:row>
          <xdr:rowOff>0</xdr:rowOff>
        </xdr:to>
        <xdr:sp macro="" textlink="">
          <xdr:nvSpPr>
            <xdr:cNvPr id="20481" name="Drop Down 1" hidden="1">
              <a:extLst>
                <a:ext uri="{63B3BB69-23CF-44E3-9099-C40C66FF867C}">
                  <a14:compatExt spid="_x0000_s20481"/>
                </a:ext>
                <a:ext uri="{FF2B5EF4-FFF2-40B4-BE49-F238E27FC236}">
                  <a16:creationId xmlns:a16="http://schemas.microsoft.com/office/drawing/2014/main" id="{00000000-0008-0000-0E00-000001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8</xdr:col>
      <xdr:colOff>198120</xdr:colOff>
      <xdr:row>21</xdr:row>
      <xdr:rowOff>7620</xdr:rowOff>
    </xdr:from>
    <xdr:to>
      <xdr:col>15</xdr:col>
      <xdr:colOff>0</xdr:colOff>
      <xdr:row>36</xdr:row>
      <xdr:rowOff>7620</xdr:rowOff>
    </xdr:to>
    <xdr:graphicFrame macro="">
      <xdr:nvGraphicFramePr>
        <xdr:cNvPr id="3" name="Chart 2">
          <a:extLst>
            <a:ext uri="{FF2B5EF4-FFF2-40B4-BE49-F238E27FC236}">
              <a16:creationId xmlns:a16="http://schemas.microsoft.com/office/drawing/2014/main" id="{00000000-0008-0000-0E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23</xdr:col>
          <xdr:colOff>0</xdr:colOff>
          <xdr:row>13</xdr:row>
          <xdr:rowOff>0</xdr:rowOff>
        </xdr:from>
        <xdr:to>
          <xdr:col>24</xdr:col>
          <xdr:colOff>0</xdr:colOff>
          <xdr:row>14</xdr:row>
          <xdr:rowOff>0</xdr:rowOff>
        </xdr:to>
        <xdr:sp macro="" textlink="">
          <xdr:nvSpPr>
            <xdr:cNvPr id="20482" name="Drop Down 2" hidden="1">
              <a:extLst>
                <a:ext uri="{63B3BB69-23CF-44E3-9099-C40C66FF867C}">
                  <a14:compatExt spid="_x0000_s20482"/>
                </a:ext>
                <a:ext uri="{FF2B5EF4-FFF2-40B4-BE49-F238E27FC236}">
                  <a16:creationId xmlns:a16="http://schemas.microsoft.com/office/drawing/2014/main" id="{00000000-0008-0000-0E00-000002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190500</xdr:colOff>
      <xdr:row>21</xdr:row>
      <xdr:rowOff>0</xdr:rowOff>
    </xdr:from>
    <xdr:to>
      <xdr:col>24</xdr:col>
      <xdr:colOff>0</xdr:colOff>
      <xdr:row>36</xdr:row>
      <xdr:rowOff>0</xdr:rowOff>
    </xdr:to>
    <xdr:graphicFrame macro="">
      <xdr:nvGraphicFramePr>
        <xdr:cNvPr id="5" name="Chart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mc:AlternateContent xmlns:mc="http://schemas.openxmlformats.org/markup-compatibility/2006">
    <mc:Choice xmlns:a14="http://schemas.microsoft.com/office/drawing/2010/main" Requires="a14">
      <xdr:twoCellAnchor editAs="oneCell">
        <xdr:from>
          <xdr:col>5</xdr:col>
          <xdr:colOff>0</xdr:colOff>
          <xdr:row>13</xdr:row>
          <xdr:rowOff>0</xdr:rowOff>
        </xdr:from>
        <xdr:to>
          <xdr:col>6</xdr:col>
          <xdr:colOff>0</xdr:colOff>
          <xdr:row>14</xdr:row>
          <xdr:rowOff>0</xdr:rowOff>
        </xdr:to>
        <xdr:sp macro="" textlink="">
          <xdr:nvSpPr>
            <xdr:cNvPr id="20483" name="Drop Down 3" hidden="1">
              <a:extLst>
                <a:ext uri="{63B3BB69-23CF-44E3-9099-C40C66FF867C}">
                  <a14:compatExt spid="_x0000_s20483"/>
                </a:ext>
                <a:ext uri="{FF2B5EF4-FFF2-40B4-BE49-F238E27FC236}">
                  <a16:creationId xmlns:a16="http://schemas.microsoft.com/office/drawing/2014/main" id="{00000000-0008-0000-0E00-0000035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xdr:col>
      <xdr:colOff>0</xdr:colOff>
      <xdr:row>21</xdr:row>
      <xdr:rowOff>0</xdr:rowOff>
    </xdr:from>
    <xdr:to>
      <xdr:col>6</xdr:col>
      <xdr:colOff>0</xdr:colOff>
      <xdr:row>36</xdr:row>
      <xdr:rowOff>0</xdr:rowOff>
    </xdr:to>
    <xdr:graphicFrame macro="">
      <xdr:nvGraphicFramePr>
        <xdr:cNvPr id="7" name="Chart 6">
          <a:extLst>
            <a:ext uri="{FF2B5EF4-FFF2-40B4-BE49-F238E27FC236}">
              <a16:creationId xmlns:a16="http://schemas.microsoft.com/office/drawing/2014/main" id="{00000000-0008-0000-0E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_Public/WORD%20Gen%20Docs/AA_Safety%20Statistics/2014_2015%20Data%20&amp;%20Reports/2014-15%20Spreadsheet/SPI%20YE%202015%20With%20Transmission%20changes%20(2015102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Name val="Tables by Sector"/>
      <sheetName val="Tables by Classification"/>
      <sheetName val="Charts"/>
      <sheetName val="Benchmarks 2015"/>
      <sheetName val="Benchmarks 2014"/>
      <sheetName val="Benchmarks 2013"/>
      <sheetName val="Benchmarks 2012"/>
      <sheetName val="Benchmarks 2011"/>
      <sheetName val="Benchmarks 2010"/>
      <sheetName val="Lookups"/>
      <sheetName val="Instructions"/>
      <sheetName val="Org Groupings by Year"/>
      <sheetName val="Sheet2"/>
    </sheetNames>
    <sheetDataSet>
      <sheetData sheetId="0">
        <row r="2">
          <cell r="AR2" t="str">
            <v>2004, Distribution &lt; 100</v>
          </cell>
        </row>
        <row r="3">
          <cell r="AR3" t="str">
            <v>2005, Distribution &lt; 100</v>
          </cell>
        </row>
        <row r="4">
          <cell r="AR4" t="str">
            <v>2006, Distribution &lt; 100</v>
          </cell>
        </row>
        <row r="5">
          <cell r="AR5" t="str">
            <v>2007, Distribution &lt; 100</v>
          </cell>
        </row>
        <row r="6">
          <cell r="AR6" t="str">
            <v>2008, Distribution &gt;= 100, &lt; 250</v>
          </cell>
        </row>
        <row r="7">
          <cell r="AR7" t="str">
            <v>2009, Distribution &lt; 100</v>
          </cell>
        </row>
        <row r="8">
          <cell r="AR8" t="str">
            <v>2010, Distribution &gt;= 100, &lt; 250</v>
          </cell>
        </row>
        <row r="9">
          <cell r="AR9" t="str">
            <v>2011, Distribution &gt;= 100, &lt; 250</v>
          </cell>
        </row>
        <row r="10">
          <cell r="AR10" t="str">
            <v>2012, Distribution &lt; 100</v>
          </cell>
        </row>
        <row r="11">
          <cell r="AR11" t="str">
            <v>2013, Distribution &gt;= 100, &lt; 250</v>
          </cell>
        </row>
        <row r="12">
          <cell r="AR12" t="str">
            <v>2014, Distribution &gt;= 100, &lt; 250</v>
          </cell>
        </row>
        <row r="13">
          <cell r="AR13" t="str">
            <v>2015, Distribution &gt;= 100, &lt; 250</v>
          </cell>
        </row>
        <row r="14">
          <cell r="AR14" t="str">
            <v>2004, Distribution &lt; 100</v>
          </cell>
        </row>
        <row r="15">
          <cell r="AR15" t="str">
            <v>2005, Distribution &lt; 100</v>
          </cell>
        </row>
        <row r="16">
          <cell r="AR16" t="str">
            <v>2006, Distribution &lt; 100</v>
          </cell>
        </row>
        <row r="17">
          <cell r="AR17" t="str">
            <v>2007, Distribution &lt; 100</v>
          </cell>
        </row>
        <row r="18">
          <cell r="AR18" t="str">
            <v>2008, Distribution &lt; 100</v>
          </cell>
        </row>
        <row r="19">
          <cell r="AR19" t="str">
            <v>2009, Distribution &lt; 100</v>
          </cell>
        </row>
        <row r="20">
          <cell r="AR20" t="str">
            <v>2010, Distribution &lt; 100</v>
          </cell>
        </row>
        <row r="21">
          <cell r="AR21" t="str">
            <v>2011, Distribution &lt; 100</v>
          </cell>
        </row>
        <row r="22">
          <cell r="AR22" t="str">
            <v>2012, Distribution &lt; 100</v>
          </cell>
        </row>
        <row r="23">
          <cell r="AR23" t="str">
            <v>2013, Distribution &lt; 100</v>
          </cell>
        </row>
        <row r="24">
          <cell r="AR24" t="str">
            <v>2014, Distribution &lt; 100</v>
          </cell>
        </row>
        <row r="25">
          <cell r="AR25" t="str">
            <v>2015, Distribution &lt; 100</v>
          </cell>
        </row>
        <row r="26">
          <cell r="AR26" t="str">
            <v>2004, Distribution &lt; 100</v>
          </cell>
        </row>
        <row r="27">
          <cell r="AR27" t="str">
            <v>2005, Distribution &lt; 100</v>
          </cell>
        </row>
        <row r="28">
          <cell r="AR28" t="str">
            <v>2006, Distribution &lt; 100</v>
          </cell>
        </row>
        <row r="29">
          <cell r="AR29" t="str">
            <v>2007, Distribution &lt; 100</v>
          </cell>
        </row>
        <row r="30">
          <cell r="AR30" t="str">
            <v>2008, Distribution &lt; 100</v>
          </cell>
        </row>
        <row r="31">
          <cell r="AR31" t="str">
            <v>2009, Distribution &lt; 100</v>
          </cell>
        </row>
        <row r="32">
          <cell r="AR32" t="str">
            <v>2010, Distribution &lt; 100</v>
          </cell>
        </row>
        <row r="33">
          <cell r="AR33" t="str">
            <v>2011, Distribution &lt; 100</v>
          </cell>
        </row>
        <row r="34">
          <cell r="AR34" t="str">
            <v>2012, Distribution &gt;= 100, &lt; 250</v>
          </cell>
        </row>
        <row r="35">
          <cell r="AR35" t="str">
            <v>2013, Distribution &gt;= 100, &lt; 250</v>
          </cell>
        </row>
        <row r="36">
          <cell r="AR36" t="str">
            <v>2014, Distribution &lt; 100</v>
          </cell>
        </row>
        <row r="37">
          <cell r="AR37" t="str">
            <v>2015, Distribution &gt;= 100, &lt; 250</v>
          </cell>
        </row>
        <row r="38">
          <cell r="AR38" t="str">
            <v>2004, Generation</v>
          </cell>
        </row>
        <row r="39">
          <cell r="AR39" t="str">
            <v>2005, Generation</v>
          </cell>
        </row>
        <row r="40">
          <cell r="AR40" t="str">
            <v>2006, Generation</v>
          </cell>
        </row>
        <row r="41">
          <cell r="AR41" t="str">
            <v>2007, Generation</v>
          </cell>
        </row>
        <row r="42">
          <cell r="AR42" t="str">
            <v>2008, Generation</v>
          </cell>
        </row>
        <row r="43">
          <cell r="AR43" t="str">
            <v>2009, Generation</v>
          </cell>
        </row>
        <row r="44">
          <cell r="AR44" t="str">
            <v>2010, Generation</v>
          </cell>
        </row>
        <row r="45">
          <cell r="AR45" t="str">
            <v>2011, Generation</v>
          </cell>
        </row>
        <row r="46">
          <cell r="AR46" t="str">
            <v>2012, Generation</v>
          </cell>
        </row>
        <row r="47">
          <cell r="AR47" t="str">
            <v>2013, Generation</v>
          </cell>
        </row>
        <row r="48">
          <cell r="AR48" t="str">
            <v>2014, Generation</v>
          </cell>
        </row>
        <row r="49">
          <cell r="AR49" t="str">
            <v>2015, Generation</v>
          </cell>
        </row>
        <row r="50">
          <cell r="AR50" t="str">
            <v>2004, Retail</v>
          </cell>
        </row>
        <row r="51">
          <cell r="AR51" t="str">
            <v>2005, Retail</v>
          </cell>
        </row>
        <row r="52">
          <cell r="AR52" t="str">
            <v>2006, Retail</v>
          </cell>
        </row>
        <row r="53">
          <cell r="AR53" t="str">
            <v>2007, Retail</v>
          </cell>
        </row>
        <row r="54">
          <cell r="AR54" t="str">
            <v>2008, Retail</v>
          </cell>
        </row>
        <row r="55">
          <cell r="AR55" t="str">
            <v>2009, Retail</v>
          </cell>
        </row>
        <row r="56">
          <cell r="AR56" t="str">
            <v>2010, Retail</v>
          </cell>
        </row>
        <row r="57">
          <cell r="AR57" t="str">
            <v>2011, Retail</v>
          </cell>
        </row>
        <row r="58">
          <cell r="AR58" t="str">
            <v>2012, Retail</v>
          </cell>
        </row>
        <row r="59">
          <cell r="AR59" t="str">
            <v>2013, Retail</v>
          </cell>
        </row>
        <row r="60">
          <cell r="AR60" t="str">
            <v>2014, Retail</v>
          </cell>
        </row>
        <row r="61">
          <cell r="AR61" t="str">
            <v>2015, Retail</v>
          </cell>
        </row>
        <row r="62">
          <cell r="AR62" t="str">
            <v>2004, Distribution &lt; 100</v>
          </cell>
        </row>
        <row r="63">
          <cell r="AR63" t="str">
            <v>2005, Distribution &lt; 100</v>
          </cell>
        </row>
        <row r="64">
          <cell r="AR64" t="str">
            <v>2006, Distribution &gt;= 100, &lt; 250</v>
          </cell>
        </row>
        <row r="65">
          <cell r="AR65" t="str">
            <v>2007, Distribution &lt; 100</v>
          </cell>
        </row>
        <row r="66">
          <cell r="AR66" t="str">
            <v>2008, Distribution &gt;= 100, &lt; 250</v>
          </cell>
        </row>
        <row r="67">
          <cell r="AR67" t="str">
            <v>2009, Distribution &gt;= 100, &lt; 250</v>
          </cell>
        </row>
        <row r="68">
          <cell r="AR68" t="str">
            <v>2010, Distribution &gt;= 100, &lt; 250</v>
          </cell>
        </row>
        <row r="69">
          <cell r="AR69" t="str">
            <v>2011, Distribution &gt;= 100, &lt; 250</v>
          </cell>
        </row>
        <row r="70">
          <cell r="AR70" t="str">
            <v>2012, Distribution &gt;= 100, &lt; 250</v>
          </cell>
        </row>
        <row r="71">
          <cell r="AR71" t="str">
            <v>2013, Distribution &gt;= 100, &lt; 250</v>
          </cell>
        </row>
        <row r="72">
          <cell r="AR72" t="str">
            <v>2014, Distribution &gt;= 100, &lt; 250</v>
          </cell>
        </row>
        <row r="73">
          <cell r="AR73" t="str">
            <v>2015, Distribution &gt;= 100, &lt; 250</v>
          </cell>
        </row>
        <row r="74">
          <cell r="AR74" t="str">
            <v>2010, Distribution &gt;= 100, &lt; 250</v>
          </cell>
        </row>
        <row r="75">
          <cell r="AR75" t="str">
            <v>2011, Distribution &gt;= 100, &lt; 250</v>
          </cell>
        </row>
        <row r="76">
          <cell r="AR76" t="str">
            <v>2012, Distribution &gt;= 100, &lt; 250</v>
          </cell>
        </row>
        <row r="77">
          <cell r="AR77" t="str">
            <v>2013, Distribution &gt;= 100, &lt; 250</v>
          </cell>
        </row>
        <row r="78">
          <cell r="AR78" t="str">
            <v>2014, Distribution &gt;= 100, &lt; 250</v>
          </cell>
        </row>
        <row r="79">
          <cell r="AR79" t="str">
            <v>2015, Distribution &gt;= 100, &lt; 250</v>
          </cell>
        </row>
        <row r="80">
          <cell r="AR80" t="str">
            <v>2012, Retail</v>
          </cell>
        </row>
        <row r="81">
          <cell r="AR81" t="str">
            <v>2013, Retail</v>
          </cell>
        </row>
        <row r="82">
          <cell r="AR82" t="str">
            <v>2014, Retail</v>
          </cell>
        </row>
        <row r="83">
          <cell r="AR83" t="str">
            <v>2015, Retail</v>
          </cell>
        </row>
        <row r="84">
          <cell r="AR84" t="str">
            <v>2004, Distribution &lt; 100</v>
          </cell>
        </row>
        <row r="85">
          <cell r="AR85" t="str">
            <v>2005, Distribution &lt; 100</v>
          </cell>
        </row>
        <row r="86">
          <cell r="AR86" t="str">
            <v>2006, Distribution &lt; 100</v>
          </cell>
        </row>
        <row r="87">
          <cell r="AR87" t="str">
            <v>2007, Distribution &lt; 100</v>
          </cell>
        </row>
        <row r="88">
          <cell r="AR88" t="str">
            <v>2008, Distribution &lt; 100</v>
          </cell>
        </row>
        <row r="89">
          <cell r="AR89" t="str">
            <v>2009, Distribution &lt; 100</v>
          </cell>
        </row>
        <row r="90">
          <cell r="AR90" t="str">
            <v>2010, Distribution &lt; 100</v>
          </cell>
        </row>
        <row r="91">
          <cell r="AR91" t="str">
            <v>2011, Distribution &lt; 100</v>
          </cell>
        </row>
        <row r="92">
          <cell r="AR92" t="str">
            <v>2012, Distribution &lt; 100</v>
          </cell>
        </row>
        <row r="93">
          <cell r="AR93" t="str">
            <v>2013, Distribution &lt; 100</v>
          </cell>
        </row>
        <row r="94">
          <cell r="AR94" t="str">
            <v>2014, Distribution &lt; 100</v>
          </cell>
        </row>
        <row r="95">
          <cell r="AR95" t="str">
            <v>2015, Distribution &lt; 100</v>
          </cell>
        </row>
        <row r="96">
          <cell r="AR96" t="str">
            <v>2005, Generation</v>
          </cell>
        </row>
        <row r="97">
          <cell r="AR97" t="str">
            <v>2006, Generation</v>
          </cell>
        </row>
        <row r="98">
          <cell r="AR98" t="str">
            <v>2007, Generation</v>
          </cell>
        </row>
        <row r="99">
          <cell r="AR99" t="str">
            <v>2008, Generation</v>
          </cell>
        </row>
        <row r="100">
          <cell r="AR100" t="str">
            <v>2009, Generation</v>
          </cell>
        </row>
        <row r="101">
          <cell r="AR101" t="str">
            <v>2010, Generation</v>
          </cell>
        </row>
        <row r="102">
          <cell r="AR102" t="str">
            <v>2011, Generation</v>
          </cell>
        </row>
        <row r="103">
          <cell r="AR103" t="str">
            <v>2012, Generation</v>
          </cell>
        </row>
        <row r="104">
          <cell r="AR104" t="str">
            <v>2013, Generation</v>
          </cell>
        </row>
        <row r="105">
          <cell r="AR105" t="str">
            <v>2014, Generation</v>
          </cell>
        </row>
        <row r="106">
          <cell r="AR106" t="str">
            <v>2015, Generation</v>
          </cell>
        </row>
        <row r="107">
          <cell r="AR107" t="str">
            <v>2004, Distribution &gt;= 100, &lt; 250</v>
          </cell>
        </row>
        <row r="108">
          <cell r="AR108" t="str">
            <v>2005, Distribution &gt;= 100, &lt; 250</v>
          </cell>
        </row>
        <row r="109">
          <cell r="AR109" t="str">
            <v>2006, Distribution &gt;= 100, &lt; 250</v>
          </cell>
        </row>
        <row r="110">
          <cell r="AR110" t="str">
            <v>2007, Distribution &gt;= 100, &lt; 250</v>
          </cell>
        </row>
        <row r="111">
          <cell r="AR111" t="str">
            <v>2008, Distribution &gt;= 100, &lt; 250</v>
          </cell>
        </row>
        <row r="112">
          <cell r="AR112" t="str">
            <v>2009, Distribution &gt;= 100, &lt; 250</v>
          </cell>
        </row>
        <row r="113">
          <cell r="AR113" t="str">
            <v>2010, Distribution &gt;= 100, &lt; 250</v>
          </cell>
        </row>
        <row r="114">
          <cell r="AR114" t="str">
            <v>2011, Distribution &gt;= 100, &lt; 250</v>
          </cell>
        </row>
        <row r="115">
          <cell r="AR115" t="str">
            <v>2012, Distribution &lt; 100</v>
          </cell>
        </row>
        <row r="116">
          <cell r="AR116" t="str">
            <v>2013, Distribution &lt; 100</v>
          </cell>
        </row>
        <row r="117">
          <cell r="AR117" t="str">
            <v>2014, Distribution &lt; 100</v>
          </cell>
        </row>
        <row r="118">
          <cell r="AR118" t="str">
            <v>2015, Distribution &gt;= 100, &lt; 250</v>
          </cell>
        </row>
        <row r="119">
          <cell r="AR119" t="str">
            <v>2004, Distribution &lt; 100</v>
          </cell>
        </row>
        <row r="120">
          <cell r="AR120" t="str">
            <v>2005, Distribution &lt; 100</v>
          </cell>
        </row>
        <row r="121">
          <cell r="AR121" t="str">
            <v>2006, Distribution &lt; 100</v>
          </cell>
        </row>
        <row r="122">
          <cell r="AR122" t="str">
            <v>2007, Distribution &lt; 100</v>
          </cell>
        </row>
        <row r="123">
          <cell r="AR123" t="str">
            <v>2008, Distribution &lt; 100</v>
          </cell>
        </row>
        <row r="124">
          <cell r="AR124" t="str">
            <v>2009, Distribution &lt; 100</v>
          </cell>
        </row>
        <row r="125">
          <cell r="AR125" t="str">
            <v>2010, Distribution &lt; 100</v>
          </cell>
        </row>
        <row r="126">
          <cell r="AR126" t="str">
            <v>2011, Distribution &gt;= 100, &lt; 250</v>
          </cell>
        </row>
        <row r="127">
          <cell r="AR127" t="str">
            <v>2012, Distribution &gt;= 100, &lt; 250</v>
          </cell>
        </row>
        <row r="128">
          <cell r="AR128" t="str">
            <v>2013, Distribution &gt;= 100, &lt; 250</v>
          </cell>
        </row>
        <row r="129">
          <cell r="AR129" t="str">
            <v>2014, Distribution &gt;= 100, &lt; 250</v>
          </cell>
        </row>
        <row r="130">
          <cell r="AR130" t="str">
            <v>2015, Distribution &gt;= 100, &lt; 250</v>
          </cell>
        </row>
        <row r="131">
          <cell r="AR131" t="str">
            <v>2004, Distribution &lt; 100</v>
          </cell>
        </row>
        <row r="132">
          <cell r="AR132" t="str">
            <v>2005, Distribution &lt; 100</v>
          </cell>
        </row>
        <row r="133">
          <cell r="AR133" t="str">
            <v>2006, Distribution &lt; 100</v>
          </cell>
        </row>
        <row r="134">
          <cell r="AR134" t="str">
            <v>2007, Distribution &gt;= 100, &lt; 250</v>
          </cell>
        </row>
        <row r="135">
          <cell r="AR135" t="str">
            <v>2008, Distribution &gt;= 100, &lt; 250</v>
          </cell>
        </row>
        <row r="136">
          <cell r="AR136" t="str">
            <v>2009, Distribution &gt;= 100, &lt; 250</v>
          </cell>
        </row>
        <row r="137">
          <cell r="AR137" t="str">
            <v>2010, Distribution &gt;= 100, &lt; 250</v>
          </cell>
        </row>
        <row r="138">
          <cell r="AR138" t="str">
            <v>2011, Distribution &gt;= 100, &lt; 250</v>
          </cell>
        </row>
        <row r="139">
          <cell r="AR139" t="str">
            <v>2012, Distribution &gt;= 100, &lt; 250</v>
          </cell>
        </row>
        <row r="140">
          <cell r="AR140" t="str">
            <v>2013, Distribution &gt;= 100, &lt; 250</v>
          </cell>
        </row>
        <row r="141">
          <cell r="AR141" t="str">
            <v>2014, Distribution &gt;= 100, &lt; 250</v>
          </cell>
        </row>
        <row r="142">
          <cell r="AR142" t="str">
            <v>2015, Distribution &gt;= 100, &lt; 250</v>
          </cell>
        </row>
        <row r="143">
          <cell r="AR143" t="str">
            <v>2004, Generation</v>
          </cell>
        </row>
        <row r="144">
          <cell r="AR144" t="str">
            <v>2005, Generation</v>
          </cell>
        </row>
        <row r="145">
          <cell r="AR145" t="str">
            <v>2006, Generation</v>
          </cell>
        </row>
        <row r="146">
          <cell r="AR146" t="str">
            <v>2007, Generation</v>
          </cell>
        </row>
        <row r="147">
          <cell r="AR147" t="str">
            <v>2008, Generation</v>
          </cell>
        </row>
        <row r="148">
          <cell r="AR148" t="str">
            <v>2009, Generation</v>
          </cell>
        </row>
        <row r="149">
          <cell r="AR149" t="str">
            <v>2010, Generation</v>
          </cell>
        </row>
        <row r="150">
          <cell r="AR150" t="str">
            <v>2011, Generation</v>
          </cell>
        </row>
        <row r="151">
          <cell r="AR151" t="str">
            <v>2012, Generation</v>
          </cell>
        </row>
        <row r="152">
          <cell r="AR152" t="str">
            <v>2013, Generation</v>
          </cell>
        </row>
        <row r="153">
          <cell r="AR153" t="str">
            <v>2014, Generation</v>
          </cell>
        </row>
        <row r="154">
          <cell r="AR154" t="str">
            <v>2015, Generation</v>
          </cell>
        </row>
        <row r="155">
          <cell r="AR155" t="str">
            <v>2004, Retail</v>
          </cell>
        </row>
        <row r="156">
          <cell r="AR156" t="str">
            <v>2005, Retail</v>
          </cell>
        </row>
        <row r="157">
          <cell r="AR157" t="str">
            <v>2006, Retail</v>
          </cell>
        </row>
        <row r="158">
          <cell r="AR158" t="str">
            <v>2007, Retail</v>
          </cell>
        </row>
        <row r="159">
          <cell r="AR159" t="str">
            <v>2008, Retail</v>
          </cell>
        </row>
        <row r="160">
          <cell r="AR160" t="str">
            <v>2009, Retail</v>
          </cell>
        </row>
        <row r="161">
          <cell r="AR161" t="str">
            <v>2010, Retail</v>
          </cell>
        </row>
        <row r="162">
          <cell r="AR162" t="str">
            <v>2011, Retail</v>
          </cell>
        </row>
        <row r="163">
          <cell r="AR163" t="str">
            <v>2012, Retail</v>
          </cell>
        </row>
        <row r="164">
          <cell r="AR164" t="str">
            <v>2013, Retail</v>
          </cell>
        </row>
        <row r="165">
          <cell r="AR165" t="str">
            <v>2014, Retail</v>
          </cell>
        </row>
        <row r="166">
          <cell r="AR166" t="str">
            <v>2015, Retail</v>
          </cell>
        </row>
        <row r="167">
          <cell r="AR167" t="str">
            <v>2004, Distribution &lt; 100</v>
          </cell>
        </row>
        <row r="168">
          <cell r="AR168" t="str">
            <v>2005, Distribution &lt; 100</v>
          </cell>
        </row>
        <row r="169">
          <cell r="AR169" t="str">
            <v>2006, Distribution &lt; 100</v>
          </cell>
        </row>
        <row r="170">
          <cell r="AR170" t="str">
            <v>2007, Distribution &lt; 100</v>
          </cell>
        </row>
        <row r="171">
          <cell r="AR171" t="str">
            <v>2008, Distribution &lt; 100</v>
          </cell>
        </row>
        <row r="172">
          <cell r="AR172" t="str">
            <v>2009, Distribution &lt; 100</v>
          </cell>
        </row>
        <row r="173">
          <cell r="AR173" t="str">
            <v>2010, Distribution &lt; 100</v>
          </cell>
        </row>
        <row r="174">
          <cell r="AR174" t="str">
            <v>2011, Distribution &lt; 100</v>
          </cell>
        </row>
        <row r="175">
          <cell r="AR175" t="str">
            <v>2012, Distribution &lt; 100</v>
          </cell>
        </row>
        <row r="176">
          <cell r="AR176" t="str">
            <v>2013, Distribution &gt;= 100, &lt; 250</v>
          </cell>
        </row>
        <row r="177">
          <cell r="AR177" t="str">
            <v>2014, Distribution &lt; 100</v>
          </cell>
        </row>
        <row r="178">
          <cell r="AR178" t="str">
            <v>2015, Distribution &gt;= 250</v>
          </cell>
        </row>
        <row r="179">
          <cell r="AR179" t="str">
            <v>2004, Distribution &lt; 100</v>
          </cell>
        </row>
        <row r="180">
          <cell r="AR180" t="str">
            <v>2005, Distribution &gt;= 100, &lt; 250</v>
          </cell>
        </row>
        <row r="181">
          <cell r="AR181" t="str">
            <v>2006, Distribution &gt;= 100, &lt; 250</v>
          </cell>
        </row>
        <row r="182">
          <cell r="AR182" t="str">
            <v>2007, Distribution &gt;= 100, &lt; 250</v>
          </cell>
        </row>
        <row r="183">
          <cell r="AR183" t="str">
            <v>2008, Distribution &gt;= 100, &lt; 250</v>
          </cell>
        </row>
        <row r="184">
          <cell r="AR184" t="str">
            <v>2009, Distribution &gt;= 100, &lt; 250</v>
          </cell>
        </row>
        <row r="185">
          <cell r="AR185" t="str">
            <v>2010, Distribution &gt;= 100, &lt; 250</v>
          </cell>
        </row>
        <row r="186">
          <cell r="AR186" t="str">
            <v>2011, Distribution &gt;= 100, &lt; 250</v>
          </cell>
        </row>
        <row r="187">
          <cell r="AR187" t="str">
            <v>2012, Distribution &gt;= 100, &lt; 250</v>
          </cell>
        </row>
        <row r="188">
          <cell r="AR188" t="str">
            <v>2013, Distribution &gt;= 100, &lt; 250</v>
          </cell>
        </row>
        <row r="189">
          <cell r="AR189" t="str">
            <v>2014, Distribution &gt;= 100, &lt; 250</v>
          </cell>
        </row>
        <row r="190">
          <cell r="AR190" t="str">
            <v>2015, Distribution &gt;= 100, &lt; 250</v>
          </cell>
        </row>
        <row r="191">
          <cell r="AR191" t="str">
            <v>2009, Generation</v>
          </cell>
        </row>
        <row r="192">
          <cell r="AR192" t="str">
            <v>2010, Generation</v>
          </cell>
        </row>
        <row r="193">
          <cell r="AR193" t="str">
            <v>2011, Generation</v>
          </cell>
        </row>
        <row r="194">
          <cell r="AR194" t="str">
            <v>2012, Generation</v>
          </cell>
        </row>
        <row r="195">
          <cell r="AR195" t="str">
            <v>2013, Generation</v>
          </cell>
        </row>
        <row r="196">
          <cell r="AR196" t="str">
            <v>2014, Generation</v>
          </cell>
        </row>
        <row r="197">
          <cell r="AR197" t="str">
            <v>2015, Generation</v>
          </cell>
        </row>
        <row r="198">
          <cell r="AR198" t="str">
            <v>2004, Distribution &lt; 100</v>
          </cell>
        </row>
        <row r="199">
          <cell r="AR199" t="str">
            <v>2005, Distribution &lt; 100</v>
          </cell>
        </row>
        <row r="200">
          <cell r="AR200" t="str">
            <v>2006, Distribution &gt;= 100, &lt; 250</v>
          </cell>
        </row>
        <row r="201">
          <cell r="AR201" t="str">
            <v>2007, Distribution &gt;= 100, &lt; 250</v>
          </cell>
        </row>
        <row r="202">
          <cell r="AR202" t="str">
            <v>2008, Distribution &gt;= 100, &lt; 250</v>
          </cell>
        </row>
        <row r="203">
          <cell r="AR203" t="str">
            <v>2009, Distribution &lt; 100</v>
          </cell>
        </row>
        <row r="204">
          <cell r="AR204" t="str">
            <v>2010, Distribution &lt; 100</v>
          </cell>
        </row>
        <row r="205">
          <cell r="AR205" t="str">
            <v>2011, Distribution &lt; 100</v>
          </cell>
        </row>
        <row r="206">
          <cell r="AR206" t="str">
            <v>2012, Distribution &lt; 100</v>
          </cell>
        </row>
        <row r="207">
          <cell r="AR207" t="str">
            <v>2013, Distribution &gt;= 100, &lt; 250</v>
          </cell>
        </row>
        <row r="208">
          <cell r="AR208" t="str">
            <v>2014, Distribution &gt;= 100, &lt; 250</v>
          </cell>
        </row>
        <row r="209">
          <cell r="AR209" t="str">
            <v>2015, Distribution &gt;= 100, &lt; 250</v>
          </cell>
        </row>
        <row r="210">
          <cell r="AR210" t="str">
            <v>2004, Generation</v>
          </cell>
        </row>
        <row r="211">
          <cell r="AR211" t="str">
            <v>2005, Generation</v>
          </cell>
        </row>
        <row r="212">
          <cell r="AR212" t="str">
            <v>2006, Generation</v>
          </cell>
        </row>
        <row r="213">
          <cell r="AR213" t="str">
            <v>2007, Generation</v>
          </cell>
        </row>
        <row r="214">
          <cell r="AR214" t="str">
            <v>2008, Generation</v>
          </cell>
        </row>
        <row r="215">
          <cell r="AR215" t="str">
            <v>2009, Generation</v>
          </cell>
        </row>
        <row r="216">
          <cell r="AR216" t="str">
            <v>2010, Generation</v>
          </cell>
        </row>
        <row r="217">
          <cell r="AR217" t="str">
            <v>2011, Generation</v>
          </cell>
        </row>
        <row r="218">
          <cell r="AR218" t="str">
            <v>2012, Generation</v>
          </cell>
        </row>
        <row r="219">
          <cell r="AR219" t="str">
            <v>2013, Generation</v>
          </cell>
        </row>
        <row r="220">
          <cell r="AR220" t="str">
            <v>2014, Generation</v>
          </cell>
        </row>
        <row r="221">
          <cell r="AR221" t="str">
            <v>2015, Generation</v>
          </cell>
        </row>
        <row r="222">
          <cell r="AR222" t="str">
            <v>2009, Retail</v>
          </cell>
        </row>
        <row r="223">
          <cell r="AR223" t="str">
            <v>2010, Retail</v>
          </cell>
        </row>
        <row r="224">
          <cell r="AR224" t="str">
            <v>2011, Retail</v>
          </cell>
        </row>
        <row r="225">
          <cell r="AR225" t="str">
            <v>2012, Retail</v>
          </cell>
        </row>
        <row r="226">
          <cell r="AR226" t="str">
            <v>2013, Retail</v>
          </cell>
        </row>
        <row r="227">
          <cell r="AR227" t="str">
            <v>2014, Retail</v>
          </cell>
        </row>
        <row r="228">
          <cell r="AR228" t="str">
            <v>2015, Retail</v>
          </cell>
        </row>
        <row r="229">
          <cell r="AR229" t="str">
            <v>2004, Generation</v>
          </cell>
        </row>
        <row r="230">
          <cell r="AR230" t="str">
            <v>2005, Generation</v>
          </cell>
        </row>
        <row r="231">
          <cell r="AR231" t="str">
            <v>2006, Generation</v>
          </cell>
        </row>
        <row r="232">
          <cell r="AR232" t="str">
            <v>2007, Generation</v>
          </cell>
        </row>
        <row r="233">
          <cell r="AR233" t="str">
            <v>2008, Generation</v>
          </cell>
        </row>
        <row r="234">
          <cell r="AR234" t="str">
            <v>2009, Generation</v>
          </cell>
        </row>
        <row r="235">
          <cell r="AR235" t="str">
            <v>2010, Generation</v>
          </cell>
        </row>
        <row r="236">
          <cell r="AR236" t="str">
            <v>2011, Generation</v>
          </cell>
        </row>
        <row r="237">
          <cell r="AR237" t="str">
            <v>2012, Generation</v>
          </cell>
        </row>
        <row r="238">
          <cell r="AR238" t="str">
            <v>2013, Generation</v>
          </cell>
        </row>
        <row r="239">
          <cell r="AR239" t="str">
            <v>2014, Generation</v>
          </cell>
        </row>
        <row r="240">
          <cell r="AR240" t="str">
            <v>2015, Generation</v>
          </cell>
        </row>
        <row r="241">
          <cell r="AR241" t="str">
            <v>2004, Retail</v>
          </cell>
        </row>
        <row r="242">
          <cell r="AR242" t="str">
            <v>2005, Retail</v>
          </cell>
        </row>
        <row r="243">
          <cell r="AR243" t="str">
            <v>2006, Retail</v>
          </cell>
        </row>
        <row r="244">
          <cell r="AR244" t="str">
            <v>2007, Retail</v>
          </cell>
        </row>
        <row r="245">
          <cell r="AR245" t="str">
            <v>2008, Retail</v>
          </cell>
        </row>
        <row r="246">
          <cell r="AR246" t="str">
            <v>2009, Retail</v>
          </cell>
        </row>
        <row r="247">
          <cell r="AR247" t="str">
            <v>2010, Retail</v>
          </cell>
        </row>
        <row r="248">
          <cell r="AR248" t="str">
            <v>2011, Retail</v>
          </cell>
        </row>
        <row r="249">
          <cell r="AR249" t="str">
            <v>2012, Retail</v>
          </cell>
        </row>
        <row r="250">
          <cell r="AR250" t="str">
            <v>2013, Retail</v>
          </cell>
        </row>
        <row r="251">
          <cell r="AR251" t="str">
            <v>2014, Retail</v>
          </cell>
        </row>
        <row r="252">
          <cell r="AR252" t="str">
            <v>2015, Retail</v>
          </cell>
        </row>
        <row r="253">
          <cell r="AR253" t="str">
            <v>2004, Distribution &lt; 100</v>
          </cell>
        </row>
        <row r="254">
          <cell r="AR254" t="str">
            <v>2005, Distribution &lt; 100</v>
          </cell>
        </row>
        <row r="255">
          <cell r="AR255" t="str">
            <v>2006, Distribution &lt; 100</v>
          </cell>
        </row>
        <row r="256">
          <cell r="AR256" t="str">
            <v>2007, Distribution &lt; 100</v>
          </cell>
        </row>
        <row r="257">
          <cell r="AR257" t="str">
            <v>2008, Distribution &lt; 100</v>
          </cell>
        </row>
        <row r="258">
          <cell r="AR258" t="str">
            <v>2009, Distribution &lt; 100</v>
          </cell>
        </row>
        <row r="259">
          <cell r="AR259" t="str">
            <v>2010, Distribution &lt; 100</v>
          </cell>
        </row>
        <row r="260">
          <cell r="AR260" t="str">
            <v>2011, Distribution &lt; 100</v>
          </cell>
        </row>
        <row r="261">
          <cell r="AR261" t="str">
            <v>2012, Distribution &lt; 100</v>
          </cell>
        </row>
        <row r="262">
          <cell r="AR262" t="str">
            <v>2013, Distribution &lt; 100</v>
          </cell>
        </row>
        <row r="263">
          <cell r="AR263" t="str">
            <v>2014, Distribution &lt; 100</v>
          </cell>
        </row>
        <row r="264">
          <cell r="AR264" t="str">
            <v>2015, Distribution &lt; 100</v>
          </cell>
        </row>
        <row r="265">
          <cell r="AR265" t="str">
            <v>2004, Distribution &lt; 100</v>
          </cell>
        </row>
        <row r="266">
          <cell r="AR266" t="str">
            <v>2005, Distribution &lt; 100</v>
          </cell>
        </row>
        <row r="267">
          <cell r="AR267" t="str">
            <v>2006, Distribution &lt; 100</v>
          </cell>
        </row>
        <row r="268">
          <cell r="AR268" t="str">
            <v>2007, Distribution &lt; 100</v>
          </cell>
        </row>
        <row r="269">
          <cell r="AR269" t="str">
            <v>2008, Distribution &lt; 100</v>
          </cell>
        </row>
        <row r="270">
          <cell r="AR270" t="str">
            <v>2009, Distribution &lt; 100</v>
          </cell>
        </row>
        <row r="271">
          <cell r="AR271" t="str">
            <v>2010, Distribution &lt; 100</v>
          </cell>
        </row>
        <row r="272">
          <cell r="AR272" t="str">
            <v>2011, Distribution &lt; 100</v>
          </cell>
        </row>
        <row r="273">
          <cell r="AR273" t="str">
            <v>2012, Distribution &lt; 100</v>
          </cell>
        </row>
        <row r="274">
          <cell r="AR274" t="str">
            <v>2013, Distribution &lt; 100</v>
          </cell>
        </row>
        <row r="275">
          <cell r="AR275" t="str">
            <v>2014, Distribution &lt; 100</v>
          </cell>
        </row>
        <row r="276">
          <cell r="AR276" t="str">
            <v>2015, Distribution &gt;= 100, &lt; 250</v>
          </cell>
        </row>
        <row r="277">
          <cell r="AR277" t="str">
            <v>2004, Distribution &lt; 100</v>
          </cell>
        </row>
        <row r="278">
          <cell r="AR278" t="str">
            <v>2005, Distribution &lt; 100</v>
          </cell>
        </row>
        <row r="279">
          <cell r="AR279" t="str">
            <v>2006, Distribution &lt; 100</v>
          </cell>
        </row>
        <row r="280">
          <cell r="AR280" t="str">
            <v>2007, Distribution &lt; 100</v>
          </cell>
        </row>
        <row r="281">
          <cell r="AR281" t="str">
            <v>2008, Distribution &lt; 100</v>
          </cell>
        </row>
        <row r="282">
          <cell r="AR282" t="str">
            <v>2009, Distribution &lt; 100</v>
          </cell>
        </row>
        <row r="283">
          <cell r="AR283" t="str">
            <v>2010, Distribution &lt; 100</v>
          </cell>
        </row>
        <row r="284">
          <cell r="AR284" t="str">
            <v>2011, Distribution &lt; 100</v>
          </cell>
        </row>
        <row r="285">
          <cell r="AR285" t="str">
            <v>2012, Distribution &lt; 100</v>
          </cell>
        </row>
        <row r="286">
          <cell r="AR286" t="str">
            <v>2013, Distribution &lt; 100</v>
          </cell>
        </row>
        <row r="287">
          <cell r="AR287" t="str">
            <v>2014, Distribution &lt; 100</v>
          </cell>
        </row>
        <row r="288">
          <cell r="AR288" t="str">
            <v>2015, Distribution &lt; 100</v>
          </cell>
        </row>
        <row r="289">
          <cell r="AR289" t="str">
            <v>2004, Distribution &gt;= 250</v>
          </cell>
        </row>
        <row r="290">
          <cell r="AR290" t="str">
            <v>2005, Distribution &gt;= 250</v>
          </cell>
        </row>
        <row r="291">
          <cell r="AR291" t="str">
            <v>2006, Distribution &gt;= 250</v>
          </cell>
        </row>
        <row r="292">
          <cell r="AR292" t="str">
            <v>2007, Distribution &gt;= 250</v>
          </cell>
        </row>
        <row r="293">
          <cell r="AR293" t="str">
            <v>2008, Distribution &gt;= 250</v>
          </cell>
        </row>
        <row r="294">
          <cell r="AR294" t="str">
            <v>2009, Distribution &gt;= 250</v>
          </cell>
        </row>
        <row r="295">
          <cell r="AR295" t="str">
            <v>2010, Distribution &gt;= 250</v>
          </cell>
        </row>
        <row r="296">
          <cell r="AR296" t="str">
            <v>2011, Distribution &gt;= 250</v>
          </cell>
        </row>
        <row r="297">
          <cell r="AR297" t="str">
            <v>2012, Distribution &gt;= 250</v>
          </cell>
        </row>
        <row r="298">
          <cell r="AR298" t="str">
            <v>2013, Distribution &gt;= 250</v>
          </cell>
        </row>
        <row r="299">
          <cell r="AR299" t="str">
            <v>2014, Distribution &gt;= 250</v>
          </cell>
        </row>
        <row r="300">
          <cell r="AR300" t="str">
            <v>2015, Distribution &gt;= 250</v>
          </cell>
        </row>
        <row r="301">
          <cell r="AR301" t="str">
            <v>2004, Distribution &gt;= 100, &lt; 250</v>
          </cell>
        </row>
        <row r="302">
          <cell r="AR302" t="str">
            <v>2005, Distribution &gt;= 100, &lt; 250</v>
          </cell>
        </row>
        <row r="303">
          <cell r="AR303" t="str">
            <v>2006, Distribution &gt;= 100, &lt; 250</v>
          </cell>
        </row>
        <row r="304">
          <cell r="AR304" t="str">
            <v>2007, Distribution &gt;= 100, &lt; 250</v>
          </cell>
        </row>
        <row r="305">
          <cell r="AR305" t="str">
            <v>2008, Distribution &lt; 100</v>
          </cell>
        </row>
        <row r="306">
          <cell r="AR306" t="str">
            <v>2009, Distribution &gt;= 250</v>
          </cell>
        </row>
        <row r="307">
          <cell r="AR307" t="str">
            <v>2010, Distribution &gt;= 250</v>
          </cell>
        </row>
        <row r="308">
          <cell r="AR308" t="str">
            <v>2011, Distribution &gt;= 250</v>
          </cell>
        </row>
        <row r="309">
          <cell r="AR309" t="str">
            <v>2012, Distribution &gt;= 250</v>
          </cell>
        </row>
        <row r="310">
          <cell r="AR310" t="str">
            <v>2013, Distribution &gt;= 250</v>
          </cell>
        </row>
        <row r="311">
          <cell r="AR311" t="str">
            <v>2014, Distribution &gt;= 250</v>
          </cell>
        </row>
        <row r="312">
          <cell r="AR312" t="str">
            <v>2015, Distribution &gt;= 250</v>
          </cell>
        </row>
        <row r="313">
          <cell r="AR313" t="str">
            <v>2013, Generation</v>
          </cell>
        </row>
        <row r="314">
          <cell r="AR314" t="str">
            <v>2013, Retail</v>
          </cell>
        </row>
        <row r="315">
          <cell r="AR315" t="str">
            <v>2004, Distribution &gt;= 250</v>
          </cell>
        </row>
        <row r="316">
          <cell r="AR316" t="str">
            <v>2005, Distribution &gt;= 250</v>
          </cell>
        </row>
        <row r="317">
          <cell r="AR317" t="str">
            <v>2006, Distribution &gt;= 100, &lt; 250</v>
          </cell>
        </row>
        <row r="318">
          <cell r="AR318" t="str">
            <v>2007, Distribution &gt;= 250</v>
          </cell>
        </row>
        <row r="319">
          <cell r="AR319" t="str">
            <v>2008, Distribution &gt;= 250</v>
          </cell>
        </row>
        <row r="320">
          <cell r="AR320" t="str">
            <v>2009, Distribution &gt;= 250</v>
          </cell>
        </row>
        <row r="321">
          <cell r="AR321" t="str">
            <v>2010, Distribution &gt;= 250</v>
          </cell>
        </row>
        <row r="322">
          <cell r="AR322" t="str">
            <v>2011, Distribution &gt;= 250</v>
          </cell>
        </row>
        <row r="323">
          <cell r="AR323" t="str">
            <v>2012, Distribution &gt;= 250</v>
          </cell>
        </row>
        <row r="324">
          <cell r="AR324" t="str">
            <v>2013, Distribution &gt;= 250</v>
          </cell>
        </row>
        <row r="325">
          <cell r="AR325" t="str">
            <v>2014, Distribution &gt;= 250</v>
          </cell>
        </row>
        <row r="326">
          <cell r="AR326" t="str">
            <v>2015, Distribution &gt;= 250</v>
          </cell>
        </row>
        <row r="327">
          <cell r="AR327" t="str">
            <v>2004, Distribution &gt;= 100, &lt; 250</v>
          </cell>
        </row>
        <row r="328">
          <cell r="AR328" t="str">
            <v>2005, Distribution &gt;= 100, &lt; 250</v>
          </cell>
        </row>
        <row r="329">
          <cell r="AR329" t="str">
            <v>2006, Distribution &gt;= 100, &lt; 250</v>
          </cell>
        </row>
        <row r="330">
          <cell r="AR330" t="str">
            <v>2007, Distribution &lt; 100</v>
          </cell>
        </row>
        <row r="331">
          <cell r="AR331" t="str">
            <v>2008, Distribution &lt; 100</v>
          </cell>
        </row>
        <row r="332">
          <cell r="AR332" t="str">
            <v>2009, Distribution &gt;= 100, &lt; 250</v>
          </cell>
        </row>
        <row r="333">
          <cell r="AR333" t="str">
            <v>2010, Distribution &gt;= 100, &lt; 250</v>
          </cell>
        </row>
        <row r="334">
          <cell r="AR334" t="str">
            <v>2011, Distribution &gt;= 100, &lt; 250</v>
          </cell>
        </row>
        <row r="335">
          <cell r="AR335" t="str">
            <v>2012, Distribution &gt;= 250</v>
          </cell>
        </row>
        <row r="336">
          <cell r="AR336" t="str">
            <v>2013, Distribution &gt;= 250</v>
          </cell>
        </row>
        <row r="337">
          <cell r="AR337" t="str">
            <v>2014, Distribution &gt;= 100, &lt; 250</v>
          </cell>
        </row>
        <row r="338">
          <cell r="AR338" t="str">
            <v>2015, Distribution &gt;= 250</v>
          </cell>
        </row>
        <row r="339">
          <cell r="AR339" t="str">
            <v>2004, Distribution &lt; 100</v>
          </cell>
        </row>
        <row r="340">
          <cell r="AR340" t="str">
            <v>2005, Distribution &lt; 100</v>
          </cell>
        </row>
        <row r="341">
          <cell r="AR341" t="str">
            <v>2006, Distribution &lt; 100</v>
          </cell>
        </row>
        <row r="342">
          <cell r="AR342" t="str">
            <v>2007, Distribution &lt; 100</v>
          </cell>
        </row>
        <row r="343">
          <cell r="AR343" t="str">
            <v>2008, Distribution &lt; 100</v>
          </cell>
        </row>
        <row r="344">
          <cell r="AR344" t="str">
            <v>2009, Distribution &lt; 100</v>
          </cell>
        </row>
        <row r="345">
          <cell r="AR345" t="str">
            <v>2010, Distribution &lt; 100</v>
          </cell>
        </row>
        <row r="346">
          <cell r="AR346" t="str">
            <v>2011, Distribution &lt; 100</v>
          </cell>
        </row>
        <row r="347">
          <cell r="AR347" t="str">
            <v>2012, Distribution &lt; 100</v>
          </cell>
        </row>
        <row r="348">
          <cell r="AR348" t="str">
            <v>2013, Distribution &lt; 100</v>
          </cell>
        </row>
        <row r="349">
          <cell r="AR349" t="str">
            <v>2014, Distribution &lt; 100</v>
          </cell>
        </row>
        <row r="350">
          <cell r="AR350" t="str">
            <v>2015, Distribution &lt; 100</v>
          </cell>
        </row>
        <row r="351">
          <cell r="AR351" t="str">
            <v>2004, Distribution &lt; 100</v>
          </cell>
        </row>
        <row r="352">
          <cell r="AR352" t="str">
            <v>2005, Distribution &lt; 100</v>
          </cell>
        </row>
        <row r="353">
          <cell r="AR353" t="str">
            <v>2006, Distribution &lt; 100</v>
          </cell>
        </row>
        <row r="354">
          <cell r="AR354" t="str">
            <v>2007, Distribution &gt;= 100, &lt; 250</v>
          </cell>
        </row>
        <row r="355">
          <cell r="AR355" t="str">
            <v>2008, Distribution &lt; 100</v>
          </cell>
        </row>
        <row r="356">
          <cell r="AR356" t="str">
            <v>2009, Distribution &lt; 100</v>
          </cell>
        </row>
        <row r="357">
          <cell r="AR357" t="str">
            <v>2010, Distribution &lt; 100</v>
          </cell>
        </row>
        <row r="358">
          <cell r="AR358" t="str">
            <v>2011, Distribution &lt; 100</v>
          </cell>
        </row>
        <row r="359">
          <cell r="AR359" t="str">
            <v>2012, Distribution &gt;= 100, &lt; 250</v>
          </cell>
        </row>
        <row r="360">
          <cell r="AR360" t="str">
            <v>2013, Distribution &gt;= 100, &lt; 250</v>
          </cell>
        </row>
        <row r="361">
          <cell r="AR361" t="str">
            <v>2014, Distribution &gt;= 100, &lt; 250</v>
          </cell>
        </row>
        <row r="362">
          <cell r="AR362" t="str">
            <v>2015, Distribution &gt;= 100, &lt; 250</v>
          </cell>
        </row>
        <row r="363">
          <cell r="AR363" t="str">
            <v>2011, Generation</v>
          </cell>
        </row>
        <row r="364">
          <cell r="AR364" t="str">
            <v>2012, Generation</v>
          </cell>
        </row>
        <row r="365">
          <cell r="AR365" t="str">
            <v>2013, Generation</v>
          </cell>
        </row>
        <row r="366">
          <cell r="AR366" t="str">
            <v>2014, Generation</v>
          </cell>
        </row>
        <row r="367">
          <cell r="AR367" t="str">
            <v>2015, Generation</v>
          </cell>
        </row>
        <row r="368">
          <cell r="AR368" t="str">
            <v>2012, Retail</v>
          </cell>
        </row>
        <row r="369">
          <cell r="AR369" t="str">
            <v>2013, Retail</v>
          </cell>
        </row>
        <row r="370">
          <cell r="AR370" t="str">
            <v>2014, Retail</v>
          </cell>
        </row>
        <row r="371">
          <cell r="AR371" t="str">
            <v>2015, Retail</v>
          </cell>
        </row>
        <row r="372">
          <cell r="AR372" t="str">
            <v>2004, Distribution &gt;= 100, &lt; 250</v>
          </cell>
        </row>
        <row r="373">
          <cell r="AR373" t="str">
            <v>2005, Distribution &gt;= 100, &lt; 250</v>
          </cell>
        </row>
        <row r="374">
          <cell r="AR374" t="str">
            <v>2006, Distribution &gt;= 100, &lt; 250</v>
          </cell>
        </row>
        <row r="375">
          <cell r="AR375" t="str">
            <v>2007, Distribution &gt;= 100, &lt; 250</v>
          </cell>
        </row>
        <row r="376">
          <cell r="AR376" t="str">
            <v>2008, Distribution &gt;= 100, &lt; 250</v>
          </cell>
        </row>
        <row r="377">
          <cell r="AR377" t="str">
            <v>2009, Distribution &gt;= 100, &lt; 250</v>
          </cell>
        </row>
        <row r="378">
          <cell r="AR378" t="str">
            <v>2010, Distribution &gt;= 100, &lt; 250</v>
          </cell>
        </row>
        <row r="379">
          <cell r="AR379" t="str">
            <v>2011, Distribution &gt;= 100, &lt; 250</v>
          </cell>
        </row>
        <row r="380">
          <cell r="AR380" t="str">
            <v>2012, Distribution &gt;= 100, &lt; 250</v>
          </cell>
        </row>
        <row r="381">
          <cell r="AR381" t="str">
            <v>2013, Distribution &gt;= 100, &lt; 250</v>
          </cell>
        </row>
        <row r="382">
          <cell r="AR382" t="str">
            <v>2014, Distribution &gt;= 100, &lt; 250</v>
          </cell>
        </row>
        <row r="383">
          <cell r="AR383" t="str">
            <v>2015, Distribution &gt;= 100, &lt; 250</v>
          </cell>
        </row>
        <row r="384">
          <cell r="AR384" t="str">
            <v>2004, Generation</v>
          </cell>
        </row>
        <row r="385">
          <cell r="AR385" t="str">
            <v>2005, Generation</v>
          </cell>
        </row>
        <row r="386">
          <cell r="AR386" t="str">
            <v>2006, Generation</v>
          </cell>
        </row>
        <row r="387">
          <cell r="AR387" t="str">
            <v>2007, Generation</v>
          </cell>
        </row>
        <row r="388">
          <cell r="AR388" t="str">
            <v>2008, Generation</v>
          </cell>
        </row>
        <row r="389">
          <cell r="AR389" t="str">
            <v>2009, Generation</v>
          </cell>
        </row>
        <row r="390">
          <cell r="AR390" t="str">
            <v>2010, Generation</v>
          </cell>
        </row>
        <row r="391">
          <cell r="AR391" t="str">
            <v>2011, Generation</v>
          </cell>
        </row>
        <row r="392">
          <cell r="AR392" t="str">
            <v>2012, Generation</v>
          </cell>
        </row>
        <row r="393">
          <cell r="AR393" t="str">
            <v>2013, Generation</v>
          </cell>
        </row>
        <row r="394">
          <cell r="AR394" t="str">
            <v>2014, Generation</v>
          </cell>
        </row>
        <row r="395">
          <cell r="AR395" t="str">
            <v>2015, Generation</v>
          </cell>
        </row>
        <row r="396">
          <cell r="AR396" t="str">
            <v>2004, Transmission</v>
          </cell>
        </row>
        <row r="397">
          <cell r="AR397" t="str">
            <v>2005, Transmission</v>
          </cell>
        </row>
        <row r="398">
          <cell r="AR398" t="str">
            <v>2006, Transmission</v>
          </cell>
        </row>
        <row r="399">
          <cell r="AR399" t="str">
            <v>2007, Transmission</v>
          </cell>
        </row>
        <row r="400">
          <cell r="AR400" t="str">
            <v>2008, Transmission</v>
          </cell>
        </row>
        <row r="401">
          <cell r="AR401" t="str">
            <v>2009, Transmission</v>
          </cell>
        </row>
        <row r="402">
          <cell r="AR402" t="str">
            <v>2010, Transmission</v>
          </cell>
        </row>
        <row r="403">
          <cell r="AR403" t="str">
            <v>2011, Transmission</v>
          </cell>
        </row>
        <row r="404">
          <cell r="AR404" t="str">
            <v>2012, Transmission</v>
          </cell>
        </row>
        <row r="405">
          <cell r="AR405" t="str">
            <v>2013, Transmission</v>
          </cell>
        </row>
        <row r="406">
          <cell r="AR406" t="str">
            <v>2014, Transmission</v>
          </cell>
        </row>
        <row r="407">
          <cell r="AR407" t="str">
            <v>2015, Transmission</v>
          </cell>
        </row>
        <row r="408">
          <cell r="AR408" t="str">
            <v>2004, Generation</v>
          </cell>
        </row>
        <row r="409">
          <cell r="AR409" t="str">
            <v>2005, Generation</v>
          </cell>
        </row>
        <row r="410">
          <cell r="AR410" t="str">
            <v>2006, Generation</v>
          </cell>
        </row>
        <row r="411">
          <cell r="AR411" t="str">
            <v>2007, Generation</v>
          </cell>
        </row>
        <row r="412">
          <cell r="AR412" t="str">
            <v>2008, Generation</v>
          </cell>
        </row>
        <row r="413">
          <cell r="AR413" t="str">
            <v>2009, Generation</v>
          </cell>
        </row>
        <row r="414">
          <cell r="AR414" t="str">
            <v>2010, Generation</v>
          </cell>
        </row>
        <row r="415">
          <cell r="AR415" t="str">
            <v>2011, Generation</v>
          </cell>
        </row>
        <row r="416">
          <cell r="AR416" t="str">
            <v>2012, Generation</v>
          </cell>
        </row>
        <row r="417">
          <cell r="AR417" t="str">
            <v>2013, Generation</v>
          </cell>
        </row>
        <row r="418">
          <cell r="AR418" t="str">
            <v>2014, Generation</v>
          </cell>
        </row>
        <row r="419">
          <cell r="AR419" t="str">
            <v>2015, Generation</v>
          </cell>
        </row>
        <row r="420">
          <cell r="AR420" t="str">
            <v>2004, Retail</v>
          </cell>
        </row>
        <row r="421">
          <cell r="AR421" t="str">
            <v>2005, Retail</v>
          </cell>
        </row>
        <row r="422">
          <cell r="AR422" t="str">
            <v>2006, Retail</v>
          </cell>
        </row>
        <row r="423">
          <cell r="AR423" t="str">
            <v>2007, Retail</v>
          </cell>
        </row>
        <row r="424">
          <cell r="AR424" t="str">
            <v>2008, Retail</v>
          </cell>
        </row>
        <row r="425">
          <cell r="AR425" t="str">
            <v>2009, Retail</v>
          </cell>
        </row>
        <row r="426">
          <cell r="AR426" t="str">
            <v>2010, Retail</v>
          </cell>
        </row>
        <row r="427">
          <cell r="AR427" t="str">
            <v>2011, Retail</v>
          </cell>
        </row>
        <row r="428">
          <cell r="AR428" t="str">
            <v>2012, Retail</v>
          </cell>
        </row>
        <row r="429">
          <cell r="AR429" t="str">
            <v>2013, Retail</v>
          </cell>
        </row>
        <row r="430">
          <cell r="AR430" t="str">
            <v>2014, Retail</v>
          </cell>
        </row>
        <row r="431">
          <cell r="AR431" t="str">
            <v>2015, Retail</v>
          </cell>
        </row>
        <row r="432">
          <cell r="AR432" t="str">
            <v>2004, Distribution &gt;= 100, &lt; 250</v>
          </cell>
        </row>
        <row r="433">
          <cell r="AR433" t="str">
            <v>2005, Distribution &gt;= 100, &lt; 250</v>
          </cell>
        </row>
        <row r="434">
          <cell r="AR434" t="str">
            <v>2006, Distribution &gt;= 100, &lt; 250</v>
          </cell>
        </row>
        <row r="435">
          <cell r="AR435" t="str">
            <v>2007, Distribution &gt;= 100, &lt; 250</v>
          </cell>
        </row>
        <row r="436">
          <cell r="AR436" t="str">
            <v>2008, Distribution &gt;= 250</v>
          </cell>
        </row>
        <row r="437">
          <cell r="AR437" t="str">
            <v>2009, Distribution &gt;= 100, &lt; 250</v>
          </cell>
        </row>
        <row r="438">
          <cell r="AR438" t="str">
            <v>2010, Distribution &gt;= 100, &lt; 250</v>
          </cell>
        </row>
        <row r="439">
          <cell r="AR439" t="str">
            <v>2011, Distribution &gt;= 250</v>
          </cell>
        </row>
        <row r="440">
          <cell r="AR440" t="str">
            <v>2012, Distribution &gt;= 250</v>
          </cell>
        </row>
        <row r="441">
          <cell r="AR441" t="str">
            <v>2013, Distribution &gt;= 250</v>
          </cell>
        </row>
        <row r="442">
          <cell r="AR442" t="str">
            <v>2014, Distribution &gt;= 250</v>
          </cell>
        </row>
        <row r="443">
          <cell r="AR443" t="str">
            <v>2015, Distribution &gt;= 250</v>
          </cell>
        </row>
        <row r="444">
          <cell r="AR444" t="str">
            <v>2004, Distribution &gt;= 250</v>
          </cell>
        </row>
        <row r="445">
          <cell r="AR445" t="str">
            <v>2005, Distribution &gt;= 250</v>
          </cell>
        </row>
        <row r="446">
          <cell r="AR446" t="str">
            <v>2006, Distribution &gt;= 250</v>
          </cell>
        </row>
        <row r="447">
          <cell r="AR447" t="str">
            <v>2007, Distribution &gt;= 250</v>
          </cell>
        </row>
        <row r="448">
          <cell r="AR448" t="str">
            <v>2008, Distribution &gt;= 250</v>
          </cell>
        </row>
        <row r="449">
          <cell r="AR449" t="str">
            <v>2009, Distribution &gt;= 250</v>
          </cell>
        </row>
        <row r="450">
          <cell r="AR450" t="str">
            <v>2010, Distribution &gt;= 250</v>
          </cell>
        </row>
        <row r="451">
          <cell r="AR451" t="str">
            <v>2011, Distribution &gt;= 250</v>
          </cell>
        </row>
        <row r="452">
          <cell r="AR452" t="str">
            <v>2012, Distribution &gt;= 250</v>
          </cell>
        </row>
        <row r="453">
          <cell r="AR453" t="str">
            <v>2013, Distribution &gt;= 250</v>
          </cell>
        </row>
        <row r="454">
          <cell r="AR454" t="str">
            <v>2014, Distribution &gt;= 250</v>
          </cell>
        </row>
        <row r="455">
          <cell r="AR455" t="str">
            <v>2015, Distribution &gt;= 250</v>
          </cell>
        </row>
        <row r="456">
          <cell r="AR456" t="str">
            <v>2004, Distribution &lt; 100</v>
          </cell>
        </row>
        <row r="457">
          <cell r="AR457" t="str">
            <v>2005, Distribution &lt; 100</v>
          </cell>
        </row>
        <row r="458">
          <cell r="AR458" t="str">
            <v>2006, Distribution &lt; 100</v>
          </cell>
        </row>
        <row r="459">
          <cell r="AR459" t="str">
            <v>2007, Distribution &lt; 100</v>
          </cell>
        </row>
        <row r="460">
          <cell r="AR460" t="str">
            <v>2008, Distribution &lt; 100</v>
          </cell>
        </row>
        <row r="461">
          <cell r="AR461" t="str">
            <v>2009, Distribution &lt; 100</v>
          </cell>
        </row>
        <row r="462">
          <cell r="AR462" t="str">
            <v>2010, Distribution &lt; 100</v>
          </cell>
        </row>
        <row r="463">
          <cell r="AR463" t="str">
            <v>2011, Distribution &lt; 100</v>
          </cell>
        </row>
        <row r="464">
          <cell r="AR464" t="str">
            <v>2012, Distribution &lt; 100</v>
          </cell>
        </row>
        <row r="465">
          <cell r="AR465" t="str">
            <v>2013, Distribution &lt; 100</v>
          </cell>
        </row>
        <row r="466">
          <cell r="AR466" t="str">
            <v>2014, Distribution &lt; 100</v>
          </cell>
        </row>
        <row r="467">
          <cell r="AR467" t="str">
            <v>2015, Distribution &lt; 100</v>
          </cell>
        </row>
        <row r="468">
          <cell r="AR468" t="str">
            <v>2004, Distribution &gt;= 100, &lt; 250</v>
          </cell>
        </row>
        <row r="469">
          <cell r="AR469" t="str">
            <v>2005, Distribution &gt;= 100, &lt; 250</v>
          </cell>
        </row>
        <row r="470">
          <cell r="AR470" t="str">
            <v>2006, Distribution &gt;= 100, &lt; 250</v>
          </cell>
        </row>
        <row r="471">
          <cell r="AR471" t="str">
            <v>2007, Distribution &gt;= 100, &lt; 250</v>
          </cell>
        </row>
        <row r="472">
          <cell r="AR472" t="str">
            <v>2008, Distribution &gt;= 100, &lt; 250</v>
          </cell>
        </row>
        <row r="473">
          <cell r="AR473" t="str">
            <v>2009, Distribution &gt;= 100, &lt; 250</v>
          </cell>
        </row>
        <row r="474">
          <cell r="AR474" t="str">
            <v>2010, Distribution &gt;= 100, &lt; 250</v>
          </cell>
        </row>
        <row r="475">
          <cell r="AR475" t="str">
            <v>2011, Distribution &gt;= 100, &lt; 250</v>
          </cell>
        </row>
        <row r="476">
          <cell r="AR476" t="str">
            <v>2012, Distribution &gt;= 100, &lt; 250</v>
          </cell>
        </row>
        <row r="477">
          <cell r="AR477" t="str">
            <v>2013, Distribution &gt;= 100, &lt; 250</v>
          </cell>
        </row>
        <row r="478">
          <cell r="AR478" t="str">
            <v>2014, Distribution &gt;= 100, &lt; 250</v>
          </cell>
        </row>
        <row r="479">
          <cell r="AR479" t="str">
            <v>2015, Distribution &gt;= 250</v>
          </cell>
        </row>
        <row r="480">
          <cell r="AR480" t="str">
            <v>2009, Distribution &gt;= 100, &lt; 250</v>
          </cell>
        </row>
        <row r="481">
          <cell r="AR481" t="str">
            <v>2010, Distribution &gt;= 100, &lt; 250</v>
          </cell>
        </row>
        <row r="482">
          <cell r="AR482" t="str">
            <v>2011, Distribution &gt;= 100, &lt; 250</v>
          </cell>
        </row>
        <row r="483">
          <cell r="AR483" t="str">
            <v>2012, Distribution &gt;= 100, &lt; 250</v>
          </cell>
        </row>
        <row r="484">
          <cell r="AR484" t="str">
            <v>2013, Distribution &gt;= 100, &lt; 250</v>
          </cell>
        </row>
        <row r="485">
          <cell r="AR485" t="str">
            <v>2014, Distribution &gt;= 100, &lt; 250</v>
          </cell>
        </row>
        <row r="486">
          <cell r="AR486" t="str">
            <v>2015, Distribution &gt;= 100, &lt; 250</v>
          </cell>
        </row>
      </sheetData>
      <sheetData sheetId="1">
        <row r="2">
          <cell r="BE2" t="str">
            <v>MTIFR by Sector</v>
          </cell>
          <cell r="BS2" t="str">
            <v>LTIFR by Sector</v>
          </cell>
          <cell r="BZ2" t="str">
            <v>TRIFR by Sector</v>
          </cell>
        </row>
        <row r="3">
          <cell r="BE3" t="str">
            <v>Year End</v>
          </cell>
          <cell r="BS3" t="str">
            <v>Year End</v>
          </cell>
          <cell r="BZ3" t="str">
            <v>Year End</v>
          </cell>
          <cell r="DS3" t="str">
            <v>LTISR by Sector (in working days)</v>
          </cell>
        </row>
        <row r="4">
          <cell r="BE4">
            <v>2015</v>
          </cell>
          <cell r="BS4">
            <v>2004</v>
          </cell>
          <cell r="BZ4">
            <v>2015</v>
          </cell>
          <cell r="DS4" t="str">
            <v>Year End</v>
          </cell>
        </row>
        <row r="5">
          <cell r="BS5">
            <v>2005</v>
          </cell>
          <cell r="DS5">
            <v>2004</v>
          </cell>
        </row>
        <row r="6">
          <cell r="BS6">
            <v>2006</v>
          </cell>
          <cell r="DS6">
            <v>2005</v>
          </cell>
        </row>
        <row r="7">
          <cell r="BS7">
            <v>2007</v>
          </cell>
          <cell r="DS7">
            <v>2006</v>
          </cell>
        </row>
        <row r="8">
          <cell r="BS8">
            <v>2008</v>
          </cell>
          <cell r="DS8">
            <v>2007</v>
          </cell>
        </row>
        <row r="9">
          <cell r="BS9">
            <v>2009</v>
          </cell>
          <cell r="DS9">
            <v>2008</v>
          </cell>
        </row>
        <row r="10">
          <cell r="BS10">
            <v>2010</v>
          </cell>
          <cell r="DS10">
            <v>2009</v>
          </cell>
        </row>
        <row r="11">
          <cell r="BS11">
            <v>2011</v>
          </cell>
          <cell r="DS11">
            <v>2010</v>
          </cell>
        </row>
        <row r="12">
          <cell r="BS12">
            <v>2012</v>
          </cell>
          <cell r="DS12">
            <v>2011</v>
          </cell>
        </row>
        <row r="13">
          <cell r="BS13">
            <v>2013</v>
          </cell>
          <cell r="DS13">
            <v>2012</v>
          </cell>
        </row>
        <row r="14">
          <cell r="BS14">
            <v>2014</v>
          </cell>
          <cell r="DS14">
            <v>2013</v>
          </cell>
        </row>
        <row r="15">
          <cell r="BS15">
            <v>2015</v>
          </cell>
          <cell r="DS15">
            <v>2014</v>
          </cell>
        </row>
        <row r="16">
          <cell r="DS16">
            <v>2015</v>
          </cell>
        </row>
        <row r="25">
          <cell r="DS25" t="str">
            <v>LTISR by Sector (in working days) and three-year averages</v>
          </cell>
        </row>
        <row r="26">
          <cell r="DS26" t="str">
            <v>Year End</v>
          </cell>
        </row>
        <row r="27">
          <cell r="DS27">
            <v>2004</v>
          </cell>
        </row>
        <row r="28">
          <cell r="DS28">
            <v>2005</v>
          </cell>
        </row>
        <row r="29">
          <cell r="DS29">
            <v>2006</v>
          </cell>
        </row>
        <row r="30">
          <cell r="DS30">
            <v>2007</v>
          </cell>
        </row>
        <row r="31">
          <cell r="DS31">
            <v>2008</v>
          </cell>
        </row>
        <row r="32">
          <cell r="DS32">
            <v>2009</v>
          </cell>
        </row>
        <row r="33">
          <cell r="DS33">
            <v>2010</v>
          </cell>
        </row>
        <row r="34">
          <cell r="DS34">
            <v>2011</v>
          </cell>
        </row>
        <row r="35">
          <cell r="DS35">
            <v>2012</v>
          </cell>
        </row>
        <row r="36">
          <cell r="DS36">
            <v>2013</v>
          </cell>
        </row>
        <row r="37">
          <cell r="DS37">
            <v>2014</v>
          </cell>
        </row>
        <row r="38">
          <cell r="DS38">
            <v>2015</v>
          </cell>
        </row>
        <row r="41">
          <cell r="DS41" t="str">
            <v>LTSIR 3-year average trends by sector (in working days)</v>
          </cell>
        </row>
        <row r="42">
          <cell r="DS42" t="str">
            <v>Year End</v>
          </cell>
        </row>
        <row r="43">
          <cell r="DS43">
            <v>2004</v>
          </cell>
        </row>
        <row r="44">
          <cell r="DS44">
            <v>2005</v>
          </cell>
        </row>
        <row r="45">
          <cell r="DS45">
            <v>2006</v>
          </cell>
        </row>
        <row r="46">
          <cell r="DS46">
            <v>2007</v>
          </cell>
        </row>
        <row r="47">
          <cell r="DS47">
            <v>2008</v>
          </cell>
        </row>
        <row r="48">
          <cell r="DS48">
            <v>2009</v>
          </cell>
        </row>
        <row r="49">
          <cell r="DS49">
            <v>2010</v>
          </cell>
        </row>
        <row r="50">
          <cell r="DS50">
            <v>2011</v>
          </cell>
        </row>
        <row r="51">
          <cell r="DS51">
            <v>2012</v>
          </cell>
        </row>
        <row r="52">
          <cell r="DS52">
            <v>2013</v>
          </cell>
        </row>
        <row r="53">
          <cell r="DS53">
            <v>2014</v>
          </cell>
        </row>
        <row r="54">
          <cell r="DS54">
            <v>2015</v>
          </cell>
        </row>
        <row r="58">
          <cell r="DS58" t="str">
            <v>ATLR LTI by Sector and 3-year average trends</v>
          </cell>
        </row>
        <row r="59">
          <cell r="DS59" t="str">
            <v>Year End</v>
          </cell>
        </row>
        <row r="60">
          <cell r="DS60">
            <v>2004</v>
          </cell>
        </row>
        <row r="61">
          <cell r="DS61">
            <v>2005</v>
          </cell>
        </row>
        <row r="62">
          <cell r="DS62">
            <v>2006</v>
          </cell>
        </row>
        <row r="63">
          <cell r="DS63">
            <v>2007</v>
          </cell>
        </row>
        <row r="64">
          <cell r="DS64">
            <v>2008</v>
          </cell>
        </row>
        <row r="65">
          <cell r="DS65">
            <v>2009</v>
          </cell>
        </row>
        <row r="66">
          <cell r="DS66">
            <v>2010</v>
          </cell>
        </row>
        <row r="67">
          <cell r="DS67">
            <v>2011</v>
          </cell>
        </row>
        <row r="68">
          <cell r="DS68">
            <v>2012</v>
          </cell>
        </row>
        <row r="69">
          <cell r="DS69">
            <v>2013</v>
          </cell>
        </row>
        <row r="70">
          <cell r="DS70">
            <v>2014</v>
          </cell>
        </row>
        <row r="71">
          <cell r="DS71">
            <v>2015</v>
          </cell>
        </row>
        <row r="73">
          <cell r="DS73" t="str">
            <v>ATLR to LTIs - 3-year average trends by sector</v>
          </cell>
        </row>
        <row r="74">
          <cell r="DS74" t="str">
            <v>Year End</v>
          </cell>
        </row>
        <row r="75">
          <cell r="DS75">
            <v>2004</v>
          </cell>
        </row>
        <row r="76">
          <cell r="DS76">
            <v>2005</v>
          </cell>
        </row>
        <row r="77">
          <cell r="DS77">
            <v>2006</v>
          </cell>
        </row>
        <row r="78">
          <cell r="DS78">
            <v>2007</v>
          </cell>
        </row>
        <row r="79">
          <cell r="DS79">
            <v>2008</v>
          </cell>
        </row>
        <row r="80">
          <cell r="DS80">
            <v>2009</v>
          </cell>
        </row>
        <row r="81">
          <cell r="DS81">
            <v>2010</v>
          </cell>
        </row>
        <row r="82">
          <cell r="DS82">
            <v>2011</v>
          </cell>
        </row>
        <row r="83">
          <cell r="DS83">
            <v>2012</v>
          </cell>
        </row>
        <row r="84">
          <cell r="DS84">
            <v>2013</v>
          </cell>
        </row>
        <row r="85">
          <cell r="DS85">
            <v>2014</v>
          </cell>
        </row>
        <row r="86">
          <cell r="DS86">
            <v>2015</v>
          </cell>
        </row>
      </sheetData>
      <sheetData sheetId="2">
        <row r="4">
          <cell r="CZ4" t="str">
            <v>Generation</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10.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11.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12.bin"/><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4"/>
  <sheetViews>
    <sheetView tabSelected="1" workbookViewId="0"/>
  </sheetViews>
  <sheetFormatPr defaultRowHeight="15" x14ac:dyDescent="0.25"/>
  <cols>
    <col min="3" max="3" width="18.85546875" customWidth="1"/>
  </cols>
  <sheetData>
    <row r="1" spans="2:15" ht="15.75" thickBot="1" x14ac:dyDescent="0.3"/>
    <row r="2" spans="2:15" x14ac:dyDescent="0.25">
      <c r="B2" s="150"/>
      <c r="C2" s="151"/>
      <c r="D2" s="151"/>
      <c r="E2" s="151"/>
      <c r="F2" s="151"/>
      <c r="G2" s="151"/>
      <c r="H2" s="151"/>
      <c r="I2" s="151"/>
      <c r="J2" s="151"/>
      <c r="K2" s="151"/>
      <c r="L2" s="151"/>
      <c r="M2" s="151"/>
      <c r="N2" s="151"/>
      <c r="O2" s="152"/>
    </row>
    <row r="3" spans="2:15" ht="18.75" x14ac:dyDescent="0.3">
      <c r="B3" s="636" t="s">
        <v>169</v>
      </c>
      <c r="C3" s="637"/>
      <c r="D3" s="637"/>
      <c r="E3" s="637"/>
      <c r="F3" s="637"/>
      <c r="G3" s="637"/>
      <c r="H3" s="637"/>
      <c r="I3" s="637"/>
      <c r="J3" s="637"/>
      <c r="K3" s="637"/>
      <c r="L3" s="637"/>
      <c r="M3" s="637"/>
      <c r="N3" s="637"/>
      <c r="O3" s="638"/>
    </row>
    <row r="4" spans="2:15" ht="15.75" x14ac:dyDescent="0.25">
      <c r="B4" s="639" t="s">
        <v>249</v>
      </c>
      <c r="C4" s="640"/>
      <c r="D4" s="640"/>
      <c r="E4" s="640"/>
      <c r="F4" s="640"/>
      <c r="G4" s="640"/>
      <c r="H4" s="640"/>
      <c r="I4" s="640"/>
      <c r="J4" s="640"/>
      <c r="K4" s="640"/>
      <c r="L4" s="640"/>
      <c r="M4" s="640"/>
      <c r="N4" s="640"/>
      <c r="O4" s="641"/>
    </row>
    <row r="5" spans="2:15" x14ac:dyDescent="0.25">
      <c r="B5" s="141"/>
      <c r="C5" s="142"/>
      <c r="D5" s="142"/>
      <c r="E5" s="142"/>
      <c r="F5" s="142"/>
      <c r="G5" s="142"/>
      <c r="H5" s="142"/>
      <c r="I5" s="142"/>
      <c r="J5" s="142"/>
      <c r="K5" s="142"/>
      <c r="L5" s="142"/>
      <c r="M5" s="142"/>
      <c r="N5" s="142"/>
      <c r="O5" s="140"/>
    </row>
    <row r="6" spans="2:15" ht="28.9" customHeight="1" x14ac:dyDescent="0.25">
      <c r="B6" s="229"/>
      <c r="C6" s="632" t="s">
        <v>264</v>
      </c>
      <c r="D6" s="632"/>
      <c r="E6" s="632"/>
      <c r="F6" s="632"/>
      <c r="G6" s="632"/>
      <c r="H6" s="632"/>
      <c r="I6" s="632"/>
      <c r="J6" s="632"/>
      <c r="K6" s="632"/>
      <c r="L6" s="632"/>
      <c r="M6" s="632"/>
      <c r="N6" s="378"/>
      <c r="O6" s="230"/>
    </row>
    <row r="7" spans="2:15" ht="28.9" customHeight="1" x14ac:dyDescent="0.25">
      <c r="B7" s="229"/>
      <c r="C7" s="632"/>
      <c r="D7" s="632"/>
      <c r="E7" s="632"/>
      <c r="F7" s="632"/>
      <c r="G7" s="632"/>
      <c r="H7" s="632"/>
      <c r="I7" s="632"/>
      <c r="J7" s="632"/>
      <c r="K7" s="632"/>
      <c r="L7" s="632"/>
      <c r="M7" s="632"/>
      <c r="N7" s="378"/>
      <c r="O7" s="230"/>
    </row>
    <row r="8" spans="2:15" x14ac:dyDescent="0.25">
      <c r="B8" s="141"/>
      <c r="C8" s="142"/>
      <c r="D8" s="142"/>
      <c r="E8" s="142"/>
      <c r="F8" s="142"/>
      <c r="G8" s="142"/>
      <c r="H8" s="142"/>
      <c r="I8" s="142"/>
      <c r="J8" s="142"/>
      <c r="K8" s="142"/>
      <c r="L8" s="142"/>
      <c r="M8" s="142"/>
      <c r="N8" s="142"/>
      <c r="O8" s="140"/>
    </row>
    <row r="9" spans="2:15" ht="28.15" customHeight="1" x14ac:dyDescent="0.25">
      <c r="B9" s="231"/>
      <c r="C9" s="632" t="s">
        <v>244</v>
      </c>
      <c r="D9" s="632"/>
      <c r="E9" s="632"/>
      <c r="F9" s="632"/>
      <c r="G9" s="632"/>
      <c r="H9" s="632"/>
      <c r="I9" s="632"/>
      <c r="J9" s="632"/>
      <c r="K9" s="632"/>
      <c r="L9" s="632"/>
      <c r="M9" s="632"/>
      <c r="N9" s="378"/>
      <c r="O9" s="232"/>
    </row>
    <row r="10" spans="2:15" x14ac:dyDescent="0.25">
      <c r="B10" s="231"/>
      <c r="C10" s="642" t="s">
        <v>265</v>
      </c>
      <c r="D10" s="642"/>
      <c r="E10" s="642"/>
      <c r="F10" s="642"/>
      <c r="G10" s="642"/>
      <c r="H10" s="642"/>
      <c r="I10" s="642"/>
      <c r="J10" s="642"/>
      <c r="K10" s="642"/>
      <c r="L10" s="642"/>
      <c r="M10" s="642"/>
      <c r="N10" s="379"/>
      <c r="O10" s="232"/>
    </row>
    <row r="11" spans="2:15" x14ac:dyDescent="0.25">
      <c r="B11" s="141"/>
      <c r="C11" s="142"/>
      <c r="D11" s="142"/>
      <c r="E11" s="142"/>
      <c r="F11" s="142"/>
      <c r="G11" s="142"/>
      <c r="H11" s="142"/>
      <c r="I11" s="142"/>
      <c r="J11" s="142"/>
      <c r="K11" s="142"/>
      <c r="L11" s="142"/>
      <c r="M11" s="142"/>
      <c r="N11" s="142"/>
      <c r="O11" s="140"/>
    </row>
    <row r="12" spans="2:15" x14ac:dyDescent="0.25">
      <c r="B12" s="231"/>
      <c r="C12" s="642" t="s">
        <v>172</v>
      </c>
      <c r="D12" s="642"/>
      <c r="E12" s="642"/>
      <c r="F12" s="642"/>
      <c r="G12" s="642"/>
      <c r="H12" s="642"/>
      <c r="I12" s="642"/>
      <c r="J12" s="642"/>
      <c r="K12" s="642"/>
      <c r="L12" s="642"/>
      <c r="M12" s="642"/>
      <c r="N12" s="379"/>
      <c r="O12" s="232"/>
    </row>
    <row r="13" spans="2:15" x14ac:dyDescent="0.25">
      <c r="B13" s="141"/>
      <c r="C13" s="142"/>
      <c r="D13" s="142"/>
      <c r="E13" s="142"/>
      <c r="F13" s="142"/>
      <c r="G13" s="142"/>
      <c r="H13" s="142"/>
      <c r="I13" s="142"/>
      <c r="J13" s="142"/>
      <c r="K13" s="142"/>
      <c r="L13" s="142"/>
      <c r="M13" s="142"/>
      <c r="N13" s="142"/>
      <c r="O13" s="140"/>
    </row>
    <row r="14" spans="2:15" ht="15.75" x14ac:dyDescent="0.25">
      <c r="B14" s="643" t="s">
        <v>173</v>
      </c>
      <c r="C14" s="644"/>
      <c r="D14" s="644"/>
      <c r="E14" s="644"/>
      <c r="F14" s="644"/>
      <c r="G14" s="644"/>
      <c r="H14" s="644"/>
      <c r="I14" s="644"/>
      <c r="J14" s="644"/>
      <c r="K14" s="644"/>
      <c r="L14" s="644"/>
      <c r="M14" s="644"/>
      <c r="N14" s="644"/>
      <c r="O14" s="645"/>
    </row>
    <row r="15" spans="2:15" ht="15.75" x14ac:dyDescent="0.25">
      <c r="B15" s="380"/>
      <c r="C15" s="381"/>
      <c r="D15" s="381"/>
      <c r="E15" s="381"/>
      <c r="F15" s="381"/>
      <c r="G15" s="381"/>
      <c r="H15" s="381"/>
      <c r="I15" s="381"/>
      <c r="J15" s="381"/>
      <c r="K15" s="381"/>
      <c r="L15" s="381"/>
      <c r="M15" s="381"/>
      <c r="N15" s="381"/>
      <c r="O15" s="140"/>
    </row>
    <row r="16" spans="2:15" x14ac:dyDescent="0.25">
      <c r="B16" s="143"/>
      <c r="C16" s="144" t="s">
        <v>160</v>
      </c>
      <c r="D16" s="142"/>
      <c r="E16" s="142"/>
      <c r="F16" s="142"/>
      <c r="G16" s="142"/>
      <c r="H16" s="142"/>
      <c r="I16" s="142"/>
      <c r="J16" s="142"/>
      <c r="K16" s="142"/>
      <c r="L16" s="142"/>
      <c r="M16" s="142"/>
      <c r="N16" s="142"/>
      <c r="O16" s="140"/>
    </row>
    <row r="17" spans="2:15" x14ac:dyDescent="0.25">
      <c r="B17" s="141"/>
      <c r="C17" s="142"/>
      <c r="D17" s="631" t="s">
        <v>250</v>
      </c>
      <c r="E17" s="631"/>
      <c r="F17" s="631"/>
      <c r="G17" s="631"/>
      <c r="H17" s="631"/>
      <c r="I17" s="631"/>
      <c r="J17" s="631"/>
      <c r="K17" s="223" t="s">
        <v>177</v>
      </c>
      <c r="L17" s="142"/>
      <c r="M17" s="142"/>
      <c r="N17" s="142"/>
      <c r="O17" s="140"/>
    </row>
    <row r="18" spans="2:15" x14ac:dyDescent="0.25">
      <c r="B18" s="141"/>
      <c r="C18" s="142"/>
      <c r="D18" s="631" t="s">
        <v>159</v>
      </c>
      <c r="E18" s="631"/>
      <c r="F18" s="631"/>
      <c r="G18" s="631"/>
      <c r="H18" s="631" t="s">
        <v>255</v>
      </c>
      <c r="I18" s="631"/>
      <c r="J18" s="631"/>
      <c r="K18" s="631"/>
      <c r="L18" s="631"/>
      <c r="M18" s="142"/>
      <c r="N18" s="142"/>
      <c r="O18" s="140"/>
    </row>
    <row r="19" spans="2:15" x14ac:dyDescent="0.25">
      <c r="B19" s="141"/>
      <c r="C19" s="142"/>
      <c r="D19" s="631" t="s">
        <v>251</v>
      </c>
      <c r="E19" s="631"/>
      <c r="F19" s="631"/>
      <c r="G19" s="631"/>
      <c r="H19" s="631" t="s">
        <v>256</v>
      </c>
      <c r="I19" s="631"/>
      <c r="J19" s="631"/>
      <c r="K19" s="631"/>
      <c r="L19" s="142"/>
      <c r="M19" s="142"/>
      <c r="N19" s="142"/>
      <c r="O19" s="140"/>
    </row>
    <row r="20" spans="2:15" x14ac:dyDescent="0.25">
      <c r="B20" s="141"/>
      <c r="C20" s="142"/>
      <c r="D20" s="646" t="s">
        <v>252</v>
      </c>
      <c r="E20" s="646"/>
      <c r="F20" s="646"/>
      <c r="G20" s="646"/>
      <c r="H20" s="631" t="s">
        <v>257</v>
      </c>
      <c r="I20" s="631"/>
      <c r="J20" s="631"/>
      <c r="K20" s="631"/>
      <c r="L20" s="631"/>
      <c r="M20" s="142"/>
      <c r="N20" s="142"/>
      <c r="O20" s="140"/>
    </row>
    <row r="21" spans="2:15" x14ac:dyDescent="0.25">
      <c r="B21" s="141"/>
      <c r="C21" s="142"/>
      <c r="D21" s="631" t="s">
        <v>253</v>
      </c>
      <c r="E21" s="631"/>
      <c r="F21" s="631"/>
      <c r="G21" s="631"/>
      <c r="H21" s="631" t="s">
        <v>258</v>
      </c>
      <c r="I21" s="631"/>
      <c r="J21" s="631"/>
      <c r="K21" s="631"/>
      <c r="L21" s="142"/>
      <c r="M21" s="142"/>
      <c r="N21" s="142"/>
      <c r="O21" s="140"/>
    </row>
    <row r="22" spans="2:15" x14ac:dyDescent="0.25">
      <c r="B22" s="141"/>
      <c r="C22" s="142"/>
      <c r="D22" s="631" t="s">
        <v>254</v>
      </c>
      <c r="E22" s="631"/>
      <c r="F22" s="631"/>
      <c r="G22" s="631"/>
      <c r="H22" s="631" t="s">
        <v>259</v>
      </c>
      <c r="I22" s="631"/>
      <c r="J22" s="631"/>
      <c r="K22" s="631"/>
      <c r="L22" s="142"/>
      <c r="M22" s="142"/>
      <c r="N22" s="142"/>
      <c r="O22" s="140"/>
    </row>
    <row r="23" spans="2:15" x14ac:dyDescent="0.25">
      <c r="B23" s="141"/>
      <c r="C23" s="144" t="s">
        <v>161</v>
      </c>
      <c r="D23" s="142"/>
      <c r="E23" s="142"/>
      <c r="F23" s="142"/>
      <c r="G23" s="142"/>
      <c r="H23" s="142"/>
      <c r="I23" s="142"/>
      <c r="J23" s="142"/>
      <c r="K23" s="142"/>
      <c r="L23" s="142"/>
      <c r="M23" s="142"/>
      <c r="N23" s="142"/>
      <c r="O23" s="140"/>
    </row>
    <row r="24" spans="2:15" x14ac:dyDescent="0.25">
      <c r="B24" s="141"/>
      <c r="C24" s="142"/>
      <c r="D24" s="142" t="s">
        <v>260</v>
      </c>
      <c r="E24" s="142"/>
      <c r="F24" s="142"/>
      <c r="G24" s="142"/>
      <c r="H24" s="142"/>
      <c r="I24" s="142"/>
      <c r="J24" s="142"/>
      <c r="K24" s="142"/>
      <c r="L24" s="224"/>
      <c r="M24" s="224"/>
      <c r="N24" s="224"/>
      <c r="O24" s="140"/>
    </row>
    <row r="25" spans="2:15" x14ac:dyDescent="0.25">
      <c r="B25" s="141"/>
      <c r="C25" s="142"/>
      <c r="D25" s="142"/>
      <c r="E25" s="631" t="s">
        <v>162</v>
      </c>
      <c r="F25" s="631"/>
      <c r="G25" s="142"/>
      <c r="H25" s="142"/>
      <c r="I25" s="142"/>
      <c r="J25" s="142"/>
      <c r="K25" s="142"/>
      <c r="L25" s="224"/>
      <c r="M25" s="224"/>
      <c r="N25" s="224"/>
      <c r="O25" s="140"/>
    </row>
    <row r="26" spans="2:15" x14ac:dyDescent="0.25">
      <c r="B26" s="141"/>
      <c r="C26" s="142"/>
      <c r="D26" s="142"/>
      <c r="E26" s="631" t="s">
        <v>163</v>
      </c>
      <c r="F26" s="631"/>
      <c r="G26" s="142"/>
      <c r="H26" s="142"/>
      <c r="I26" s="142"/>
      <c r="J26" s="142"/>
      <c r="K26" s="142"/>
      <c r="L26" s="142"/>
      <c r="M26" s="142"/>
      <c r="N26" s="142"/>
      <c r="O26" s="140"/>
    </row>
    <row r="27" spans="2:15" x14ac:dyDescent="0.25">
      <c r="B27" s="141"/>
      <c r="C27" s="142"/>
      <c r="D27" s="142"/>
      <c r="E27" s="631" t="s">
        <v>166</v>
      </c>
      <c r="F27" s="631"/>
      <c r="G27" s="631"/>
      <c r="H27" s="631"/>
      <c r="I27" s="631"/>
      <c r="J27" s="631"/>
      <c r="K27" s="142"/>
      <c r="L27" s="142"/>
      <c r="M27" s="142"/>
      <c r="N27" s="142"/>
      <c r="O27" s="140"/>
    </row>
    <row r="28" spans="2:15" x14ac:dyDescent="0.25">
      <c r="B28" s="141"/>
      <c r="C28" s="142"/>
      <c r="D28" s="142"/>
      <c r="E28" s="631" t="s">
        <v>167</v>
      </c>
      <c r="F28" s="631"/>
      <c r="G28" s="631"/>
      <c r="H28" s="631"/>
      <c r="I28" s="631"/>
      <c r="J28" s="631"/>
      <c r="K28" s="631"/>
      <c r="L28" s="142"/>
      <c r="M28" s="142"/>
      <c r="N28" s="142"/>
      <c r="O28" s="140"/>
    </row>
    <row r="29" spans="2:15" x14ac:dyDescent="0.25">
      <c r="B29" s="141"/>
      <c r="C29" s="142"/>
      <c r="D29" s="142"/>
      <c r="E29" s="631" t="s">
        <v>168</v>
      </c>
      <c r="F29" s="631"/>
      <c r="G29" s="631"/>
      <c r="H29" s="631"/>
      <c r="I29" s="631"/>
      <c r="J29" s="631"/>
      <c r="K29" s="142"/>
      <c r="L29" s="142"/>
      <c r="M29" s="142"/>
      <c r="N29" s="142"/>
      <c r="O29" s="140"/>
    </row>
    <row r="30" spans="2:15" x14ac:dyDescent="0.25">
      <c r="B30" s="141"/>
      <c r="C30" s="142"/>
      <c r="D30" s="142"/>
      <c r="E30" s="631" t="s">
        <v>164</v>
      </c>
      <c r="F30" s="631"/>
      <c r="G30" s="142"/>
      <c r="H30" s="142"/>
      <c r="I30" s="142"/>
      <c r="J30" s="142"/>
      <c r="K30" s="142"/>
      <c r="L30" s="142"/>
      <c r="M30" s="142"/>
      <c r="N30" s="142"/>
      <c r="O30" s="140"/>
    </row>
    <row r="31" spans="2:15" x14ac:dyDescent="0.25">
      <c r="B31" s="141"/>
      <c r="C31" s="144" t="s">
        <v>165</v>
      </c>
      <c r="D31" s="142"/>
      <c r="E31" s="142"/>
      <c r="F31" s="142"/>
      <c r="G31" s="142"/>
      <c r="H31" s="142"/>
      <c r="I31" s="142"/>
      <c r="J31" s="142"/>
      <c r="K31" s="142"/>
      <c r="L31" s="142"/>
      <c r="M31" s="142"/>
      <c r="N31" s="142"/>
      <c r="O31" s="140"/>
    </row>
    <row r="32" spans="2:15" x14ac:dyDescent="0.25">
      <c r="B32" s="141"/>
      <c r="C32" s="142"/>
      <c r="D32" s="142" t="s">
        <v>262</v>
      </c>
      <c r="E32" s="142"/>
      <c r="F32" s="142"/>
      <c r="G32" s="142"/>
      <c r="H32" s="142"/>
      <c r="I32" s="142"/>
      <c r="J32" s="142"/>
      <c r="K32" s="142"/>
      <c r="L32" s="142"/>
      <c r="M32" s="142"/>
      <c r="N32" s="142"/>
      <c r="O32" s="140"/>
    </row>
    <row r="33" spans="1:17" ht="14.45" customHeight="1" x14ac:dyDescent="0.25">
      <c r="B33" s="141"/>
      <c r="C33" s="142"/>
      <c r="D33" s="142"/>
      <c r="E33" s="631" t="s">
        <v>162</v>
      </c>
      <c r="F33" s="631"/>
      <c r="G33" s="142"/>
      <c r="H33" s="142"/>
      <c r="I33" s="142"/>
      <c r="J33" s="142"/>
      <c r="K33" s="142"/>
      <c r="L33" s="635" t="s">
        <v>186</v>
      </c>
      <c r="M33" s="635"/>
      <c r="N33" s="382"/>
      <c r="O33" s="140"/>
    </row>
    <row r="34" spans="1:17" x14ac:dyDescent="0.25">
      <c r="B34" s="141"/>
      <c r="C34" s="142"/>
      <c r="D34" s="142"/>
      <c r="E34" s="631" t="s">
        <v>163</v>
      </c>
      <c r="F34" s="631"/>
      <c r="G34" s="142"/>
      <c r="H34" s="142"/>
      <c r="I34" s="142"/>
      <c r="J34" s="142"/>
      <c r="K34" s="142"/>
      <c r="L34" s="635"/>
      <c r="M34" s="635"/>
      <c r="N34" s="382"/>
      <c r="O34" s="140"/>
    </row>
    <row r="35" spans="1:17" x14ac:dyDescent="0.25">
      <c r="B35" s="141"/>
      <c r="C35" s="142"/>
      <c r="D35" s="142"/>
      <c r="E35" s="631" t="s">
        <v>166</v>
      </c>
      <c r="F35" s="631"/>
      <c r="G35" s="631"/>
      <c r="H35" s="631"/>
      <c r="I35" s="631"/>
      <c r="J35" s="631"/>
      <c r="K35" s="142"/>
      <c r="L35" s="635"/>
      <c r="M35" s="635"/>
      <c r="N35" s="382"/>
      <c r="O35" s="140"/>
    </row>
    <row r="36" spans="1:17" x14ac:dyDescent="0.25">
      <c r="B36" s="141"/>
      <c r="C36" s="142"/>
      <c r="D36" s="142"/>
      <c r="E36" s="631" t="s">
        <v>167</v>
      </c>
      <c r="F36" s="631"/>
      <c r="G36" s="631"/>
      <c r="H36" s="631"/>
      <c r="I36" s="631"/>
      <c r="J36" s="631"/>
      <c r="K36" s="631"/>
      <c r="L36" s="142"/>
      <c r="M36" s="142"/>
      <c r="N36" s="142"/>
      <c r="O36" s="140"/>
    </row>
    <row r="37" spans="1:17" x14ac:dyDescent="0.25">
      <c r="B37" s="141"/>
      <c r="C37" s="142"/>
      <c r="D37" s="142"/>
      <c r="E37" s="631" t="s">
        <v>168</v>
      </c>
      <c r="F37" s="631"/>
      <c r="G37" s="631"/>
      <c r="H37" s="631"/>
      <c r="I37" s="631"/>
      <c r="J37" s="631"/>
      <c r="K37" s="142"/>
      <c r="L37" s="142"/>
      <c r="M37" s="142"/>
      <c r="N37" s="142"/>
      <c r="O37" s="140"/>
    </row>
    <row r="38" spans="1:17" x14ac:dyDescent="0.25">
      <c r="B38" s="141"/>
      <c r="C38" s="142"/>
      <c r="D38" s="142"/>
      <c r="E38" s="631" t="s">
        <v>164</v>
      </c>
      <c r="F38" s="631"/>
      <c r="G38" s="142"/>
      <c r="H38" s="142"/>
      <c r="I38" s="142"/>
      <c r="J38" s="142"/>
      <c r="K38" s="142"/>
      <c r="L38" s="142"/>
      <c r="M38" s="142"/>
      <c r="N38" s="142"/>
      <c r="O38" s="140"/>
    </row>
    <row r="39" spans="1:17" x14ac:dyDescent="0.25">
      <c r="B39" s="141"/>
      <c r="C39" s="142"/>
      <c r="D39" s="142" t="s">
        <v>190</v>
      </c>
      <c r="E39" s="145"/>
      <c r="F39" s="142"/>
      <c r="G39" s="142"/>
      <c r="H39" s="142"/>
      <c r="I39" s="142"/>
      <c r="J39" s="142"/>
      <c r="K39" s="142"/>
      <c r="L39" s="142"/>
      <c r="M39" s="142"/>
      <c r="N39" s="142"/>
      <c r="O39" s="140"/>
      <c r="Q39" s="227"/>
    </row>
    <row r="40" spans="1:17" x14ac:dyDescent="0.25">
      <c r="B40" s="141"/>
      <c r="C40" s="142"/>
      <c r="D40" s="142"/>
      <c r="E40" s="145"/>
      <c r="F40" s="142"/>
      <c r="G40" s="142"/>
      <c r="H40" s="142"/>
      <c r="I40" s="142"/>
      <c r="J40" s="142"/>
      <c r="K40" s="142"/>
      <c r="L40" s="142"/>
      <c r="M40" s="142"/>
      <c r="N40" s="142"/>
      <c r="O40" s="140"/>
    </row>
    <row r="41" spans="1:17" ht="56.25" customHeight="1" x14ac:dyDescent="0.25">
      <c r="B41" s="141"/>
      <c r="C41" s="632" t="s">
        <v>261</v>
      </c>
      <c r="D41" s="632"/>
      <c r="E41" s="632"/>
      <c r="F41" s="632"/>
      <c r="G41" s="632"/>
      <c r="H41" s="632"/>
      <c r="I41" s="632"/>
      <c r="J41" s="632"/>
      <c r="K41" s="632"/>
      <c r="L41" s="632"/>
      <c r="M41" s="632"/>
      <c r="N41" s="378"/>
      <c r="O41" s="140"/>
    </row>
    <row r="42" spans="1:17" x14ac:dyDescent="0.25">
      <c r="B42" s="141"/>
      <c r="C42" s="378"/>
      <c r="D42" s="378"/>
      <c r="E42" s="378"/>
      <c r="F42" s="378"/>
      <c r="G42" s="378"/>
      <c r="H42" s="378"/>
      <c r="I42" s="378"/>
      <c r="J42" s="378"/>
      <c r="K42" s="378"/>
      <c r="L42" s="378"/>
      <c r="M42" s="378"/>
      <c r="N42" s="378"/>
      <c r="O42" s="140"/>
    </row>
    <row r="43" spans="1:17" x14ac:dyDescent="0.25">
      <c r="A43" s="149"/>
      <c r="B43" s="141"/>
      <c r="C43" s="228" t="s">
        <v>226</v>
      </c>
      <c r="D43" s="142"/>
      <c r="E43" s="142"/>
      <c r="F43" s="142"/>
      <c r="G43" s="142"/>
      <c r="H43" s="142"/>
      <c r="I43" s="142"/>
      <c r="J43" s="142"/>
      <c r="K43" s="142"/>
      <c r="L43" s="142"/>
      <c r="M43" s="142"/>
      <c r="N43" s="142"/>
      <c r="O43" s="140"/>
    </row>
    <row r="44" spans="1:17" x14ac:dyDescent="0.25">
      <c r="A44" s="149"/>
      <c r="B44" s="141"/>
      <c r="C44" s="228" t="s">
        <v>227</v>
      </c>
      <c r="D44" s="142"/>
      <c r="E44" s="142"/>
      <c r="F44" s="142"/>
      <c r="G44" s="142"/>
      <c r="H44" s="142"/>
      <c r="I44" s="142"/>
      <c r="J44" s="142"/>
      <c r="K44" s="142"/>
      <c r="L44" s="142"/>
      <c r="M44" s="142"/>
      <c r="N44" s="142"/>
      <c r="O44" s="140"/>
    </row>
    <row r="45" spans="1:17" x14ac:dyDescent="0.25">
      <c r="A45" s="149"/>
      <c r="B45" s="141"/>
      <c r="C45" s="142" t="s">
        <v>0</v>
      </c>
      <c r="D45" s="142" t="s">
        <v>170</v>
      </c>
      <c r="E45" s="142"/>
      <c r="F45" s="142"/>
      <c r="G45" s="142"/>
      <c r="H45" s="142"/>
      <c r="I45" s="142"/>
      <c r="J45" s="142"/>
      <c r="K45" s="142"/>
      <c r="L45" s="142"/>
      <c r="M45" s="142"/>
      <c r="N45" s="142"/>
      <c r="O45" s="140"/>
    </row>
    <row r="46" spans="1:17" x14ac:dyDescent="0.25">
      <c r="A46" s="149"/>
      <c r="B46" s="141"/>
      <c r="C46" s="142" t="s">
        <v>1</v>
      </c>
      <c r="D46" s="142" t="s">
        <v>171</v>
      </c>
      <c r="E46" s="142"/>
      <c r="F46" s="142"/>
      <c r="G46" s="142"/>
      <c r="H46" s="142"/>
      <c r="I46" s="142"/>
      <c r="J46" s="142"/>
      <c r="K46" s="142"/>
      <c r="L46" s="142"/>
      <c r="M46" s="142"/>
      <c r="N46" s="142"/>
      <c r="O46" s="140"/>
    </row>
    <row r="47" spans="1:17" x14ac:dyDescent="0.25">
      <c r="A47" s="149"/>
      <c r="B47" s="141"/>
      <c r="C47" s="142" t="s">
        <v>2</v>
      </c>
      <c r="D47" s="142" t="s">
        <v>228</v>
      </c>
      <c r="E47" s="142"/>
      <c r="F47" s="142"/>
      <c r="G47" s="142"/>
      <c r="H47" s="142"/>
      <c r="I47" s="142"/>
      <c r="J47" s="142"/>
      <c r="K47" s="142"/>
      <c r="L47" s="142"/>
      <c r="M47" s="142"/>
      <c r="N47" s="142"/>
      <c r="O47" s="140"/>
    </row>
    <row r="48" spans="1:17" x14ac:dyDescent="0.25">
      <c r="A48" s="149"/>
      <c r="B48" s="141"/>
      <c r="C48" s="228" t="s">
        <v>229</v>
      </c>
      <c r="D48" s="142"/>
      <c r="E48" s="142"/>
      <c r="F48" s="142"/>
      <c r="G48" s="142"/>
      <c r="H48" s="142"/>
      <c r="I48" s="142"/>
      <c r="J48" s="142"/>
      <c r="K48" s="142"/>
      <c r="L48" s="142"/>
      <c r="M48" s="142"/>
      <c r="N48" s="142"/>
      <c r="O48" s="140"/>
    </row>
    <row r="49" spans="1:15" x14ac:dyDescent="0.25">
      <c r="A49" s="149"/>
      <c r="B49" s="141"/>
      <c r="C49" s="142" t="s">
        <v>230</v>
      </c>
      <c r="D49" s="142" t="s">
        <v>231</v>
      </c>
      <c r="E49" s="142"/>
      <c r="F49" s="142"/>
      <c r="G49" s="142"/>
      <c r="H49" s="142"/>
      <c r="I49" s="142"/>
      <c r="J49" s="142"/>
      <c r="K49" s="142"/>
      <c r="L49" s="142"/>
      <c r="M49" s="142"/>
      <c r="N49" s="142"/>
      <c r="O49" s="140"/>
    </row>
    <row r="50" spans="1:15" x14ac:dyDescent="0.25">
      <c r="A50" s="149"/>
      <c r="B50" s="141"/>
      <c r="C50" s="142" t="s">
        <v>232</v>
      </c>
      <c r="D50" s="142" t="s">
        <v>233</v>
      </c>
      <c r="E50" s="142"/>
      <c r="F50" s="142"/>
      <c r="G50" s="142"/>
      <c r="H50" s="142"/>
      <c r="I50" s="142"/>
      <c r="J50" s="142"/>
      <c r="K50" s="142"/>
      <c r="L50" s="142"/>
      <c r="M50" s="142"/>
      <c r="N50" s="142"/>
      <c r="O50" s="140"/>
    </row>
    <row r="51" spans="1:15" x14ac:dyDescent="0.25">
      <c r="A51" s="149"/>
      <c r="B51" s="141"/>
      <c r="C51" s="142" t="s">
        <v>234</v>
      </c>
      <c r="D51" s="142" t="s">
        <v>235</v>
      </c>
      <c r="E51" s="142"/>
      <c r="F51" s="142"/>
      <c r="G51" s="142"/>
      <c r="H51" s="142"/>
      <c r="I51" s="142"/>
      <c r="J51" s="142"/>
      <c r="K51" s="142"/>
      <c r="L51" s="142"/>
      <c r="M51" s="142"/>
      <c r="N51" s="142"/>
      <c r="O51" s="140"/>
    </row>
    <row r="52" spans="1:15" x14ac:dyDescent="0.25">
      <c r="A52" s="149"/>
      <c r="B52" s="141"/>
      <c r="C52" s="142" t="s">
        <v>236</v>
      </c>
      <c r="D52" s="142" t="s">
        <v>237</v>
      </c>
      <c r="E52" s="142"/>
      <c r="F52" s="142"/>
      <c r="G52" s="142"/>
      <c r="H52" s="142"/>
      <c r="I52" s="142"/>
      <c r="J52" s="142"/>
      <c r="K52" s="142"/>
      <c r="L52" s="142"/>
      <c r="M52" s="142"/>
      <c r="N52" s="142"/>
      <c r="O52" s="140"/>
    </row>
    <row r="53" spans="1:15" x14ac:dyDescent="0.25">
      <c r="A53" s="149"/>
      <c r="B53" s="141"/>
      <c r="C53" s="228" t="s">
        <v>238</v>
      </c>
      <c r="D53" s="142"/>
      <c r="E53" s="142"/>
      <c r="F53" s="142"/>
      <c r="G53" s="142"/>
      <c r="H53" s="142"/>
      <c r="I53" s="142"/>
      <c r="J53" s="142"/>
      <c r="K53" s="142"/>
      <c r="L53" s="142"/>
      <c r="M53" s="142"/>
      <c r="N53" s="142"/>
      <c r="O53" s="140"/>
    </row>
    <row r="54" spans="1:15" x14ac:dyDescent="0.25">
      <c r="B54" s="141"/>
      <c r="C54" s="142" t="s">
        <v>13</v>
      </c>
      <c r="D54" s="142" t="s">
        <v>240</v>
      </c>
      <c r="E54" s="142"/>
      <c r="F54" s="142"/>
      <c r="G54" s="142"/>
      <c r="H54" s="142"/>
      <c r="I54" s="142"/>
      <c r="J54" s="142"/>
      <c r="K54" s="142"/>
      <c r="L54" s="142"/>
      <c r="M54" s="142"/>
      <c r="N54" s="142"/>
      <c r="O54" s="140"/>
    </row>
    <row r="55" spans="1:15" x14ac:dyDescent="0.25">
      <c r="B55" s="141"/>
      <c r="C55" s="142" t="s">
        <v>14</v>
      </c>
      <c r="D55" s="142" t="s">
        <v>241</v>
      </c>
      <c r="E55" s="142"/>
      <c r="F55" s="142"/>
      <c r="G55" s="142"/>
      <c r="H55" s="142"/>
      <c r="I55" s="142"/>
      <c r="J55" s="142"/>
      <c r="K55" s="142"/>
      <c r="L55" s="142"/>
      <c r="M55" s="142"/>
      <c r="N55" s="142"/>
      <c r="O55" s="140"/>
    </row>
    <row r="56" spans="1:15" x14ac:dyDescent="0.25">
      <c r="B56" s="141"/>
      <c r="C56" s="142" t="s">
        <v>15</v>
      </c>
      <c r="D56" s="142" t="s">
        <v>242</v>
      </c>
      <c r="E56" s="142"/>
      <c r="F56" s="142"/>
      <c r="G56" s="142"/>
      <c r="H56" s="142"/>
      <c r="I56" s="142"/>
      <c r="J56" s="142"/>
      <c r="K56" s="142"/>
      <c r="L56" s="142"/>
      <c r="M56" s="142"/>
      <c r="N56" s="142"/>
      <c r="O56" s="140"/>
    </row>
    <row r="57" spans="1:15" x14ac:dyDescent="0.25">
      <c r="B57" s="141"/>
      <c r="C57" s="142" t="s">
        <v>16</v>
      </c>
      <c r="D57" s="142" t="s">
        <v>246</v>
      </c>
      <c r="E57" s="142"/>
      <c r="F57" s="142"/>
      <c r="G57" s="142"/>
      <c r="H57" s="142"/>
      <c r="I57" s="142"/>
      <c r="J57" s="142"/>
      <c r="K57" s="142"/>
      <c r="L57" s="142"/>
      <c r="M57" s="142"/>
      <c r="N57" s="142"/>
      <c r="O57" s="140"/>
    </row>
    <row r="58" spans="1:15" ht="27.75" customHeight="1" x14ac:dyDescent="0.25">
      <c r="B58" s="141"/>
      <c r="C58" s="142"/>
      <c r="D58" s="634" t="s">
        <v>245</v>
      </c>
      <c r="E58" s="634"/>
      <c r="F58" s="634"/>
      <c r="G58" s="634"/>
      <c r="H58" s="634"/>
      <c r="I58" s="634"/>
      <c r="J58" s="634"/>
      <c r="K58" s="634"/>
      <c r="L58" s="634"/>
      <c r="M58" s="634"/>
      <c r="N58" s="634"/>
      <c r="O58" s="140"/>
    </row>
    <row r="59" spans="1:15" x14ac:dyDescent="0.25">
      <c r="B59" s="141"/>
      <c r="C59" s="228" t="s">
        <v>239</v>
      </c>
      <c r="D59" s="142"/>
      <c r="E59" s="142"/>
      <c r="F59" s="142"/>
      <c r="G59" s="142"/>
      <c r="H59" s="142"/>
      <c r="I59" s="142"/>
      <c r="J59" s="142"/>
      <c r="K59" s="142"/>
      <c r="L59" s="142"/>
      <c r="M59" s="142"/>
      <c r="N59" s="142"/>
      <c r="O59" s="140"/>
    </row>
    <row r="60" spans="1:15" x14ac:dyDescent="0.25">
      <c r="B60" s="141"/>
      <c r="C60" s="142" t="s">
        <v>17</v>
      </c>
      <c r="D60" s="142" t="s">
        <v>247</v>
      </c>
      <c r="E60" s="142"/>
      <c r="F60" s="142"/>
      <c r="G60" s="142"/>
      <c r="H60" s="142"/>
      <c r="I60" s="142"/>
      <c r="J60" s="142"/>
      <c r="K60" s="142"/>
      <c r="L60" s="142"/>
      <c r="M60" s="142"/>
      <c r="N60" s="142"/>
      <c r="O60" s="140"/>
    </row>
    <row r="61" spans="1:15" x14ac:dyDescent="0.25">
      <c r="B61" s="141"/>
      <c r="C61" s="383" t="s">
        <v>18</v>
      </c>
      <c r="D61" s="632" t="s">
        <v>248</v>
      </c>
      <c r="E61" s="632"/>
      <c r="F61" s="632"/>
      <c r="G61" s="632"/>
      <c r="H61" s="632"/>
      <c r="I61" s="632"/>
      <c r="J61" s="632"/>
      <c r="K61" s="632"/>
      <c r="L61" s="632"/>
      <c r="M61" s="632"/>
      <c r="N61" s="632"/>
      <c r="O61" s="633"/>
    </row>
    <row r="62" spans="1:15" x14ac:dyDescent="0.25">
      <c r="B62" s="141"/>
      <c r="C62" s="142" t="s">
        <v>19</v>
      </c>
      <c r="D62" s="142" t="s">
        <v>243</v>
      </c>
      <c r="E62" s="142"/>
      <c r="F62" s="142"/>
      <c r="G62" s="142"/>
      <c r="H62" s="142"/>
      <c r="I62" s="142"/>
      <c r="J62" s="142"/>
      <c r="K62" s="142"/>
      <c r="L62" s="142"/>
      <c r="M62" s="142"/>
      <c r="N62" s="142"/>
      <c r="O62" s="140"/>
    </row>
    <row r="63" spans="1:15" x14ac:dyDescent="0.25">
      <c r="B63" s="141"/>
      <c r="C63" s="142"/>
      <c r="D63" s="142"/>
      <c r="E63" s="142"/>
      <c r="F63" s="142"/>
      <c r="G63" s="142"/>
      <c r="H63" s="142"/>
      <c r="I63" s="142"/>
      <c r="J63" s="142"/>
      <c r="K63" s="142"/>
      <c r="L63" s="142"/>
      <c r="M63" s="142"/>
      <c r="N63" s="142"/>
      <c r="O63" s="140"/>
    </row>
    <row r="64" spans="1:15" ht="15.75" thickBot="1" x14ac:dyDescent="0.3">
      <c r="B64" s="146"/>
      <c r="C64" s="147"/>
      <c r="D64" s="147"/>
      <c r="E64" s="147"/>
      <c r="F64" s="147"/>
      <c r="G64" s="147"/>
      <c r="H64" s="147"/>
      <c r="I64" s="147"/>
      <c r="J64" s="147"/>
      <c r="K64" s="147"/>
      <c r="L64" s="147"/>
      <c r="M64" s="147"/>
      <c r="N64" s="147"/>
      <c r="O64" s="148"/>
    </row>
  </sheetData>
  <mergeCells count="34">
    <mergeCell ref="B3:O3"/>
    <mergeCell ref="B4:O4"/>
    <mergeCell ref="H20:L20"/>
    <mergeCell ref="H21:K21"/>
    <mergeCell ref="E25:F25"/>
    <mergeCell ref="C6:M7"/>
    <mergeCell ref="C9:M9"/>
    <mergeCell ref="C10:M10"/>
    <mergeCell ref="C12:M12"/>
    <mergeCell ref="B14:O14"/>
    <mergeCell ref="D17:J17"/>
    <mergeCell ref="D18:G18"/>
    <mergeCell ref="D20:G20"/>
    <mergeCell ref="E35:J35"/>
    <mergeCell ref="H18:L18"/>
    <mergeCell ref="D22:G22"/>
    <mergeCell ref="D61:O61"/>
    <mergeCell ref="D58:N58"/>
    <mergeCell ref="H22:K22"/>
    <mergeCell ref="H19:K19"/>
    <mergeCell ref="L33:M35"/>
    <mergeCell ref="D19:G19"/>
    <mergeCell ref="C41:M41"/>
    <mergeCell ref="D21:G21"/>
    <mergeCell ref="E36:K36"/>
    <mergeCell ref="E37:J37"/>
    <mergeCell ref="E38:F38"/>
    <mergeCell ref="E28:K28"/>
    <mergeCell ref="E29:J29"/>
    <mergeCell ref="E30:F30"/>
    <mergeCell ref="E33:F33"/>
    <mergeCell ref="E34:F34"/>
    <mergeCell ref="E26:F26"/>
    <mergeCell ref="E27:J27"/>
  </mergeCells>
  <hyperlinks>
    <hyperlink ref="D17" location="'All Industry'!B2" display="Full summary table of YE 2015 data" xr:uid="{00000000-0004-0000-0000-000000000000}"/>
    <hyperlink ref="D18" location="'All Industry'!B13" display="Table: Fatalities by Sector since 2004" xr:uid="{00000000-0004-0000-0000-000001000000}"/>
    <hyperlink ref="D19" location="'All Industry'!B28" display="Table: LTIs by Sector since 2006" xr:uid="{00000000-0004-0000-0000-000002000000}"/>
    <hyperlink ref="D20" location="'All Industry'!B41" display="Table: LTIFR by Sector since 2006" xr:uid="{00000000-0004-0000-0000-000003000000}"/>
    <hyperlink ref="D21" location="'All Industry'!B54" display="Table: LTISR by Sector since 2006" xr:uid="{00000000-0004-0000-0000-000004000000}"/>
    <hyperlink ref="H18" location="'All Industry'!L13" display="Graph: ESI LTI number and LTIFR since 2006" xr:uid="{00000000-0004-0000-0000-000005000000}"/>
    <hyperlink ref="H19" location="'All Industry'!L39" display="Graph: LTIFR by Sector since 2006" xr:uid="{00000000-0004-0000-0000-000006000000}"/>
    <hyperlink ref="H20" location="'All Industry'!L55" display="Graph: LTIFR by Sector and FTE Grouping since 2006" xr:uid="{00000000-0004-0000-0000-000007000000}"/>
    <hyperlink ref="H21" location="'All Industry'!B74" display="Graph: LTISR by Sector since 2006" xr:uid="{00000000-0004-0000-0000-000008000000}"/>
    <hyperlink ref="E25" location="'Generation tables'!A1" display="Generation sector" xr:uid="{00000000-0004-0000-0000-000009000000}"/>
    <hyperlink ref="E26" location="'Transmission tables'!A1" display="Transmission sector" xr:uid="{00000000-0004-0000-0000-00000A000000}"/>
    <hyperlink ref="E27" location="'Distribution (small) tables'!A1" display="Small-size distribution sector (less than 100 employees)" xr:uid="{00000000-0004-0000-0000-00000B000000}"/>
    <hyperlink ref="E28" location="'Distribution (medium) tables'!A1" display="Medium-size distribution sector (between 100 and 250 employees)" xr:uid="{00000000-0004-0000-0000-00000C000000}"/>
    <hyperlink ref="E29" location="'Distribution (large) tables'!A1" display="Large-size distribution sector (more than 250 employees)" xr:uid="{00000000-0004-0000-0000-00000D000000}"/>
    <hyperlink ref="E30" location="'Retail tables'!A1" display="Retail sector" xr:uid="{00000000-0004-0000-0000-00000E000000}"/>
    <hyperlink ref="E33" location="'Generation graphs'!A1" display="Generation sector" xr:uid="{00000000-0004-0000-0000-00000F000000}"/>
    <hyperlink ref="E34" location="'Transmission graphs'!A1" display="Transmission sector" xr:uid="{00000000-0004-0000-0000-000010000000}"/>
    <hyperlink ref="E35" location="'Distribution (small) graphs'!A1" display="Small-size distribution sector (less than 100 employees)" xr:uid="{00000000-0004-0000-0000-000011000000}"/>
    <hyperlink ref="E36" location="'Distribution (medium) graphs'!A1" display="Medium-size distribution sector (between 100 and 250 employees)" xr:uid="{00000000-0004-0000-0000-000012000000}"/>
    <hyperlink ref="E37" location="'Distribution (large) graphs'!A1" display="Large-size distribution sector (more than 250 employees)" xr:uid="{00000000-0004-0000-0000-000013000000}"/>
    <hyperlink ref="E38" location="'Retail graphs'!A1" display="Retail sector" xr:uid="{00000000-0004-0000-0000-000014000000}"/>
    <hyperlink ref="D22:G22" location="'All Industry'!B69" display="Table: ATLR to LTIs by Sector since 2008" xr:uid="{00000000-0004-0000-0000-000015000000}"/>
    <hyperlink ref="H22:K22" location="'All Industry'!L66" display="Graph: ATLR to LTIs by Sector since 2008" xr:uid="{00000000-0004-0000-0000-000016000000}"/>
    <hyperlink ref="D19:G19" location="'All Industry'!B30" display="Table: LTIs by Sector since 2008" xr:uid="{A8FA22B5-E612-4178-97A0-F5C5453A2DCE}"/>
    <hyperlink ref="D20:G20" location="'All Industry'!B43" display="Table: LTIFR by Sector since 2008" xr:uid="{273AE370-A860-4FD7-9EFA-9558DC7BFC47}"/>
    <hyperlink ref="D21:G21" location="'All Industry'!B56" display="Table: LTISR by Sector since 2008" xr:uid="{A1FB5F4C-80E4-423E-8149-30E556F76DE0}"/>
    <hyperlink ref="H19:K19" location="'All Industry'!L31" display="Graph: LTIFR by Sector since 2008" xr:uid="{5D43D06D-F803-48AC-83D2-7B964770AC56}"/>
    <hyperlink ref="H20:L20" location="'All Industry'!U31" display="Graph: LTIFR by Sector and FTE Grouping since 2008" xr:uid="{FEC2DEDE-0F92-4469-BDE4-7E91089F425E}"/>
    <hyperlink ref="H21:K21" location="'All Industry'!L46" display="Graph: LTISR by Sector since 2008" xr:uid="{F498F997-7CC4-4552-9BE1-A77C00CFEA17}"/>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50"/>
  <sheetViews>
    <sheetView workbookViewId="0">
      <selection activeCell="V8" sqref="V8"/>
    </sheetView>
  </sheetViews>
  <sheetFormatPr defaultRowHeight="15" x14ac:dyDescent="0.25"/>
  <cols>
    <col min="1" max="1" width="14.7109375" bestFit="1" customWidth="1"/>
    <col min="3" max="3" width="16.7109375" bestFit="1" customWidth="1"/>
    <col min="11" max="11" width="10.7109375" customWidth="1"/>
  </cols>
  <sheetData>
    <row r="1" spans="1:18" ht="15.75" thickBot="1" x14ac:dyDescent="0.3">
      <c r="A1" t="s">
        <v>263</v>
      </c>
      <c r="B1">
        <v>1</v>
      </c>
    </row>
    <row r="2" spans="1:18" ht="45.75" thickBot="1" x14ac:dyDescent="0.3">
      <c r="A2" t="s">
        <v>203</v>
      </c>
      <c r="B2">
        <v>2</v>
      </c>
      <c r="C2" s="166" t="s">
        <v>263</v>
      </c>
      <c r="D2" s="167" t="s">
        <v>5</v>
      </c>
      <c r="E2" s="168" t="s">
        <v>6</v>
      </c>
      <c r="F2" s="168" t="s">
        <v>7</v>
      </c>
      <c r="G2" s="168" t="s">
        <v>8</v>
      </c>
      <c r="H2" s="168" t="s">
        <v>9</v>
      </c>
      <c r="I2" s="168" t="s">
        <v>10</v>
      </c>
      <c r="J2" s="169" t="s">
        <v>11</v>
      </c>
      <c r="K2" s="169" t="s">
        <v>12</v>
      </c>
      <c r="L2" s="168" t="s">
        <v>13</v>
      </c>
      <c r="M2" s="168" t="s">
        <v>14</v>
      </c>
      <c r="N2" s="168" t="s">
        <v>15</v>
      </c>
      <c r="O2" s="168" t="s">
        <v>16</v>
      </c>
      <c r="P2" s="168" t="s">
        <v>17</v>
      </c>
      <c r="Q2" s="168" t="s">
        <v>18</v>
      </c>
      <c r="R2" s="170" t="s">
        <v>19</v>
      </c>
    </row>
    <row r="3" spans="1:18" x14ac:dyDescent="0.25">
      <c r="A3" t="s">
        <v>147</v>
      </c>
      <c r="B3">
        <v>3</v>
      </c>
      <c r="C3" s="107" t="s">
        <v>138</v>
      </c>
      <c r="D3" s="98">
        <v>1817.44</v>
      </c>
      <c r="E3" s="51">
        <v>0</v>
      </c>
      <c r="F3" s="51">
        <v>10</v>
      </c>
      <c r="G3" s="51">
        <v>5</v>
      </c>
      <c r="H3" s="51">
        <v>17</v>
      </c>
      <c r="I3" s="51">
        <v>32</v>
      </c>
      <c r="J3" s="237">
        <v>96</v>
      </c>
      <c r="K3" s="51">
        <v>79</v>
      </c>
      <c r="L3" s="242">
        <v>0.55022449159257003</v>
      </c>
      <c r="M3" s="49">
        <v>0.27511224579628502</v>
      </c>
      <c r="N3" s="49">
        <v>0.93538163570736899</v>
      </c>
      <c r="O3" s="49">
        <v>1.7607183730962199</v>
      </c>
      <c r="P3" s="388">
        <v>5.28215511928867</v>
      </c>
      <c r="Q3" s="22">
        <v>4.3467734835813001</v>
      </c>
      <c r="R3" s="108">
        <v>9.6</v>
      </c>
    </row>
    <row r="4" spans="1:18" x14ac:dyDescent="0.25">
      <c r="A4" t="s">
        <v>175</v>
      </c>
      <c r="B4">
        <v>4</v>
      </c>
      <c r="C4" s="109" t="s">
        <v>139</v>
      </c>
      <c r="D4" s="97">
        <v>1705.40535</v>
      </c>
      <c r="E4" s="29">
        <v>0</v>
      </c>
      <c r="F4" s="29">
        <v>3</v>
      </c>
      <c r="G4" s="110">
        <v>2</v>
      </c>
      <c r="H4" s="29">
        <v>12</v>
      </c>
      <c r="I4" s="29">
        <v>17</v>
      </c>
      <c r="J4" s="238">
        <v>249</v>
      </c>
      <c r="K4" s="29">
        <v>20</v>
      </c>
      <c r="L4" s="243">
        <v>0.17591125769600799</v>
      </c>
      <c r="M4" s="31">
        <v>0.117274171797338</v>
      </c>
      <c r="N4" s="31">
        <v>0.70364503078402996</v>
      </c>
      <c r="O4" s="31">
        <v>0.99683046027737598</v>
      </c>
      <c r="P4" s="239">
        <v>14.600634388768601</v>
      </c>
      <c r="Q4" s="28">
        <v>1.1727417179733799</v>
      </c>
      <c r="R4" s="108">
        <v>83</v>
      </c>
    </row>
    <row r="5" spans="1:18" ht="30" x14ac:dyDescent="0.25">
      <c r="A5" t="s">
        <v>174</v>
      </c>
      <c r="B5">
        <v>5</v>
      </c>
      <c r="C5" s="111" t="s">
        <v>145</v>
      </c>
      <c r="D5" s="97">
        <v>433.08499999999998</v>
      </c>
      <c r="E5" s="29">
        <v>0</v>
      </c>
      <c r="F5" s="29">
        <v>15</v>
      </c>
      <c r="G5" s="29">
        <v>1</v>
      </c>
      <c r="H5" s="29">
        <v>7</v>
      </c>
      <c r="I5" s="29">
        <v>23</v>
      </c>
      <c r="J5" s="239">
        <v>349.5</v>
      </c>
      <c r="K5" s="29">
        <v>5</v>
      </c>
      <c r="L5" s="243">
        <v>3.4635233268296099</v>
      </c>
      <c r="M5" s="31">
        <v>0.23090155512197399</v>
      </c>
      <c r="N5" s="31">
        <v>1.61631088585382</v>
      </c>
      <c r="O5" s="31">
        <v>5.3107357678053999</v>
      </c>
      <c r="P5" s="239">
        <v>80.700093515129794</v>
      </c>
      <c r="Q5" s="28">
        <v>1.1545077756098701</v>
      </c>
      <c r="R5" s="108">
        <v>23.3</v>
      </c>
    </row>
    <row r="6" spans="1:18" ht="30" x14ac:dyDescent="0.25">
      <c r="C6" s="111" t="s">
        <v>148</v>
      </c>
      <c r="D6" s="97">
        <v>1944</v>
      </c>
      <c r="E6" s="29">
        <v>0</v>
      </c>
      <c r="F6" s="29">
        <v>48</v>
      </c>
      <c r="G6" s="29">
        <v>11</v>
      </c>
      <c r="H6" s="29">
        <v>32</v>
      </c>
      <c r="I6" s="29">
        <v>91</v>
      </c>
      <c r="J6" s="238">
        <v>431</v>
      </c>
      <c r="K6" s="29">
        <v>178</v>
      </c>
      <c r="L6" s="243">
        <v>2.4691358024691401</v>
      </c>
      <c r="M6" s="31">
        <v>0.56584362139917699</v>
      </c>
      <c r="N6" s="31">
        <v>1.6460905349794199</v>
      </c>
      <c r="O6" s="31">
        <v>4.6810699588477398</v>
      </c>
      <c r="P6" s="239">
        <v>22.170781893004101</v>
      </c>
      <c r="Q6" s="28">
        <v>9.1563786008230394</v>
      </c>
      <c r="R6" s="108">
        <v>8.9791666666666661</v>
      </c>
    </row>
    <row r="7" spans="1:18" ht="30" x14ac:dyDescent="0.25">
      <c r="C7" s="111" t="s">
        <v>149</v>
      </c>
      <c r="D7" s="97">
        <v>3101.75</v>
      </c>
      <c r="E7" s="29">
        <v>0</v>
      </c>
      <c r="F7" s="29">
        <v>32</v>
      </c>
      <c r="G7" s="29">
        <v>5</v>
      </c>
      <c r="H7" s="29">
        <v>46</v>
      </c>
      <c r="I7" s="29">
        <v>83</v>
      </c>
      <c r="J7" s="238">
        <v>442</v>
      </c>
      <c r="K7" s="29">
        <v>302</v>
      </c>
      <c r="L7" s="243">
        <v>1.0316756669622</v>
      </c>
      <c r="M7" s="243">
        <v>0.161199322962844</v>
      </c>
      <c r="N7" s="243">
        <v>1.48303377125816</v>
      </c>
      <c r="O7" s="243">
        <v>2.6759087611832002</v>
      </c>
      <c r="P7" s="239">
        <v>14.2500201499154</v>
      </c>
      <c r="Q7" s="28">
        <v>9.7364391069557499</v>
      </c>
      <c r="R7" s="108">
        <v>13.8125</v>
      </c>
    </row>
    <row r="8" spans="1:18" x14ac:dyDescent="0.25">
      <c r="C8" s="112" t="s">
        <v>150</v>
      </c>
      <c r="D8" s="113">
        <v>5478.835</v>
      </c>
      <c r="E8" s="114">
        <v>0</v>
      </c>
      <c r="F8" s="114">
        <v>95</v>
      </c>
      <c r="G8" s="114">
        <v>17</v>
      </c>
      <c r="H8" s="114">
        <v>85</v>
      </c>
      <c r="I8" s="114">
        <v>197</v>
      </c>
      <c r="J8" s="240">
        <v>1222.5</v>
      </c>
      <c r="K8" s="114">
        <v>485</v>
      </c>
      <c r="L8" s="245">
        <v>1.73394526391103</v>
      </c>
      <c r="M8" s="115">
        <v>0.31028494196302697</v>
      </c>
      <c r="N8" s="115">
        <v>1.5514247098151299</v>
      </c>
      <c r="O8" s="115">
        <v>3.5956549156891899</v>
      </c>
      <c r="P8" s="240">
        <v>22.313137738223499</v>
      </c>
      <c r="Q8" s="126">
        <v>8.85224687365106</v>
      </c>
      <c r="R8" s="116">
        <v>12.868421052631579</v>
      </c>
    </row>
    <row r="9" spans="1:18" ht="15.75" thickBot="1" x14ac:dyDescent="0.3">
      <c r="C9" s="117" t="s">
        <v>141</v>
      </c>
      <c r="D9" s="118">
        <v>2621.9700000000003</v>
      </c>
      <c r="E9" s="59">
        <v>0</v>
      </c>
      <c r="F9" s="59">
        <v>17</v>
      </c>
      <c r="G9" s="59">
        <v>6</v>
      </c>
      <c r="H9" s="59">
        <v>22</v>
      </c>
      <c r="I9" s="59">
        <v>45</v>
      </c>
      <c r="J9" s="241">
        <v>137</v>
      </c>
      <c r="K9" s="59">
        <v>24</v>
      </c>
      <c r="L9" s="244">
        <v>0.64836744890292397</v>
      </c>
      <c r="M9" s="48">
        <v>0.22883557020103201</v>
      </c>
      <c r="N9" s="48">
        <v>0.83906375740378403</v>
      </c>
      <c r="O9" s="48">
        <v>1.71626677650774</v>
      </c>
      <c r="P9" s="389">
        <v>5.2250788529235601</v>
      </c>
      <c r="Q9" s="33">
        <v>0.91534228080412805</v>
      </c>
      <c r="R9" s="119">
        <v>8.0588235294117645</v>
      </c>
    </row>
    <row r="10" spans="1:18" ht="15.75" thickBot="1" x14ac:dyDescent="0.3">
      <c r="C10" s="120" t="s">
        <v>151</v>
      </c>
      <c r="D10" s="121">
        <v>11623.65035</v>
      </c>
      <c r="E10" s="122">
        <v>0</v>
      </c>
      <c r="F10" s="122">
        <v>125</v>
      </c>
      <c r="G10" s="122">
        <v>30</v>
      </c>
      <c r="H10" s="122">
        <v>136</v>
      </c>
      <c r="I10" s="122">
        <v>291</v>
      </c>
      <c r="J10" s="127">
        <v>1704.5</v>
      </c>
      <c r="K10" s="122">
        <v>608</v>
      </c>
      <c r="L10" s="123">
        <v>1.07539366925296</v>
      </c>
      <c r="M10" s="123">
        <v>0.258094480620711</v>
      </c>
      <c r="N10" s="123">
        <v>1.1700283121472299</v>
      </c>
      <c r="O10" s="123">
        <v>2.5035164620209001</v>
      </c>
      <c r="P10" s="127">
        <v>14.6640680739334</v>
      </c>
      <c r="Q10" s="127">
        <v>5.2307148072464198</v>
      </c>
      <c r="R10" s="124">
        <v>13.635999999999999</v>
      </c>
    </row>
    <row r="11" spans="1:18" ht="15.75" thickBot="1" x14ac:dyDescent="0.3"/>
    <row r="12" spans="1:18" ht="45.75" thickBot="1" x14ac:dyDescent="0.3">
      <c r="C12" s="166" t="s">
        <v>203</v>
      </c>
      <c r="D12" s="167" t="s">
        <v>5</v>
      </c>
      <c r="E12" s="168" t="s">
        <v>6</v>
      </c>
      <c r="F12" s="168" t="s">
        <v>7</v>
      </c>
      <c r="G12" s="168" t="s">
        <v>8</v>
      </c>
      <c r="H12" s="168" t="s">
        <v>9</v>
      </c>
      <c r="I12" s="168" t="s">
        <v>10</v>
      </c>
      <c r="J12" s="169" t="s">
        <v>11</v>
      </c>
      <c r="K12" s="169" t="s">
        <v>12</v>
      </c>
      <c r="L12" s="168" t="s">
        <v>13</v>
      </c>
      <c r="M12" s="168" t="s">
        <v>14</v>
      </c>
      <c r="N12" s="168" t="s">
        <v>15</v>
      </c>
      <c r="O12" s="168" t="s">
        <v>16</v>
      </c>
      <c r="P12" s="168" t="s">
        <v>17</v>
      </c>
      <c r="Q12" s="168" t="s">
        <v>18</v>
      </c>
      <c r="R12" s="170" t="s">
        <v>19</v>
      </c>
    </row>
    <row r="13" spans="1:18" x14ac:dyDescent="0.25">
      <c r="C13" s="107" t="s">
        <v>138</v>
      </c>
      <c r="D13" s="98">
        <v>1770.549</v>
      </c>
      <c r="E13" s="51">
        <v>0</v>
      </c>
      <c r="F13" s="51">
        <v>6</v>
      </c>
      <c r="G13" s="51">
        <v>8</v>
      </c>
      <c r="H13" s="51">
        <v>20</v>
      </c>
      <c r="I13" s="51">
        <v>34</v>
      </c>
      <c r="J13" s="237">
        <v>55</v>
      </c>
      <c r="K13" s="51">
        <v>201</v>
      </c>
      <c r="L13" s="242">
        <v>0.338877941248731</v>
      </c>
      <c r="M13" s="49">
        <v>0.49488138002621629</v>
      </c>
      <c r="N13" s="49">
        <v>1.12959313749577</v>
      </c>
      <c r="O13" s="49">
        <v>1.9633524587707172</v>
      </c>
      <c r="P13" s="388">
        <v>3.10638112811337</v>
      </c>
      <c r="Q13" s="22">
        <v>12.433894673158683</v>
      </c>
      <c r="R13" s="108">
        <v>9.1666666666666661</v>
      </c>
    </row>
    <row r="14" spans="1:18" x14ac:dyDescent="0.25">
      <c r="C14" s="109" t="s">
        <v>139</v>
      </c>
      <c r="D14" s="97">
        <v>1674.3001572499998</v>
      </c>
      <c r="E14" s="29">
        <v>0</v>
      </c>
      <c r="F14" s="29">
        <v>8</v>
      </c>
      <c r="G14" s="110" t="s">
        <v>33</v>
      </c>
      <c r="H14" s="29">
        <v>18</v>
      </c>
      <c r="I14" s="29">
        <v>26</v>
      </c>
      <c r="J14" s="238">
        <v>134</v>
      </c>
      <c r="K14" s="29">
        <v>0</v>
      </c>
      <c r="L14" s="243">
        <v>0.47781157789173401</v>
      </c>
      <c r="M14" s="31" t="s">
        <v>33</v>
      </c>
      <c r="N14" s="31">
        <v>1.0750760502564001</v>
      </c>
      <c r="O14" s="31">
        <v>1.5528876281481341</v>
      </c>
      <c r="P14" s="239">
        <v>8.0033439296865403</v>
      </c>
      <c r="Q14" s="28" t="s">
        <v>33</v>
      </c>
      <c r="R14" s="108">
        <v>16.75</v>
      </c>
    </row>
    <row r="15" spans="1:18" ht="30" x14ac:dyDescent="0.25">
      <c r="C15" s="111" t="s">
        <v>145</v>
      </c>
      <c r="D15" s="97">
        <v>345.5</v>
      </c>
      <c r="E15" s="29">
        <v>0</v>
      </c>
      <c r="F15" s="29">
        <v>12</v>
      </c>
      <c r="G15" s="29">
        <v>0</v>
      </c>
      <c r="H15" s="29">
        <v>12</v>
      </c>
      <c r="I15" s="29">
        <v>24</v>
      </c>
      <c r="J15" s="239">
        <v>51</v>
      </c>
      <c r="K15" s="29">
        <v>33</v>
      </c>
      <c r="L15" s="243">
        <v>3.4732272069464498</v>
      </c>
      <c r="M15" s="31">
        <v>0</v>
      </c>
      <c r="N15" s="31">
        <v>3.4732272069464498</v>
      </c>
      <c r="O15" s="31">
        <v>6.9464544138928996</v>
      </c>
      <c r="P15" s="239">
        <v>14.7612156295224</v>
      </c>
      <c r="Q15" s="28">
        <v>14.254859611231103</v>
      </c>
      <c r="R15" s="108">
        <v>4.25</v>
      </c>
    </row>
    <row r="16" spans="1:18" ht="30" x14ac:dyDescent="0.25">
      <c r="C16" s="111" t="s">
        <v>148</v>
      </c>
      <c r="D16" s="97">
        <v>1806.6949999999999</v>
      </c>
      <c r="E16" s="29">
        <v>0</v>
      </c>
      <c r="F16" s="29">
        <v>39</v>
      </c>
      <c r="G16" s="29">
        <v>13</v>
      </c>
      <c r="H16" s="29">
        <v>44</v>
      </c>
      <c r="I16" s="29">
        <v>96</v>
      </c>
      <c r="J16" s="238">
        <v>357</v>
      </c>
      <c r="K16" s="29">
        <v>182</v>
      </c>
      <c r="L16" s="243">
        <v>2.15863773354108</v>
      </c>
      <c r="M16" s="31">
        <v>0.86782376502002667</v>
      </c>
      <c r="N16" s="31">
        <v>2.43538616091814</v>
      </c>
      <c r="O16" s="31">
        <v>5.4618476594792469</v>
      </c>
      <c r="P16" s="239">
        <v>19.759837714722199</v>
      </c>
      <c r="Q16" s="28">
        <v>12.149532710280374</v>
      </c>
      <c r="R16" s="108">
        <v>9.1538461538461533</v>
      </c>
    </row>
    <row r="17" spans="3:21" ht="30" x14ac:dyDescent="0.25">
      <c r="C17" s="111" t="s">
        <v>149</v>
      </c>
      <c r="D17" s="97">
        <v>3273</v>
      </c>
      <c r="E17" s="29">
        <v>0</v>
      </c>
      <c r="F17" s="29">
        <v>27</v>
      </c>
      <c r="G17" s="29">
        <v>4</v>
      </c>
      <c r="H17" s="29">
        <v>64</v>
      </c>
      <c r="I17" s="29">
        <v>95</v>
      </c>
      <c r="J17" s="238">
        <v>594</v>
      </c>
      <c r="K17" s="29">
        <v>89</v>
      </c>
      <c r="L17" s="243">
        <v>0.82493125572868897</v>
      </c>
      <c r="M17" s="243">
        <v>0.17793594306049823</v>
      </c>
      <c r="N17" s="243">
        <v>1.95539260617171</v>
      </c>
      <c r="O17" s="243">
        <v>2.958259804960897</v>
      </c>
      <c r="P17" s="239">
        <v>18.148487626031201</v>
      </c>
      <c r="Q17" s="28">
        <v>3.9590747330960854</v>
      </c>
      <c r="R17" s="108">
        <v>22</v>
      </c>
    </row>
    <row r="18" spans="3:21" x14ac:dyDescent="0.25">
      <c r="C18" s="112" t="s">
        <v>150</v>
      </c>
      <c r="D18" s="113">
        <v>5425.1949999999997</v>
      </c>
      <c r="E18" s="114">
        <v>0</v>
      </c>
      <c r="F18" s="114">
        <v>78</v>
      </c>
      <c r="G18" s="114">
        <v>17</v>
      </c>
      <c r="H18" s="114">
        <v>120</v>
      </c>
      <c r="I18" s="114">
        <v>215</v>
      </c>
      <c r="J18" s="240">
        <v>1002</v>
      </c>
      <c r="K18" s="114">
        <v>304</v>
      </c>
      <c r="L18" s="245">
        <v>1.43773633943112</v>
      </c>
      <c r="M18" s="115">
        <v>0.4274041483343809</v>
      </c>
      <c r="N18" s="115">
        <v>2.21190206066326</v>
      </c>
      <c r="O18" s="115">
        <v>4.0770425484287607</v>
      </c>
      <c r="P18" s="240">
        <v>18.469382206538199</v>
      </c>
      <c r="Q18" s="126">
        <v>7.6429918290383414</v>
      </c>
      <c r="R18" s="116">
        <v>12.846153846153847</v>
      </c>
    </row>
    <row r="19" spans="3:21" ht="15.75" thickBot="1" x14ac:dyDescent="0.3">
      <c r="C19" s="117" t="s">
        <v>141</v>
      </c>
      <c r="D19" s="118">
        <v>2623.4009999999998</v>
      </c>
      <c r="E19" s="59">
        <v>0</v>
      </c>
      <c r="F19" s="59">
        <v>17</v>
      </c>
      <c r="G19" s="59">
        <v>3</v>
      </c>
      <c r="H19" s="59">
        <v>19</v>
      </c>
      <c r="I19" s="59">
        <v>39</v>
      </c>
      <c r="J19" s="241">
        <v>263</v>
      </c>
      <c r="K19" s="59">
        <v>201</v>
      </c>
      <c r="L19" s="244">
        <v>0.64801378058482095</v>
      </c>
      <c r="M19" s="48">
        <v>0.11862396204033215</v>
      </c>
      <c r="N19" s="48">
        <v>0.72425069594774105</v>
      </c>
      <c r="O19" s="48">
        <v>1.4908884385728942</v>
      </c>
      <c r="P19" s="389">
        <v>10.025154370224</v>
      </c>
      <c r="Q19" s="33">
        <v>10.073163238867776</v>
      </c>
      <c r="R19" s="119">
        <v>15.470588235294118</v>
      </c>
    </row>
    <row r="20" spans="3:21" ht="15.75" thickBot="1" x14ac:dyDescent="0.3">
      <c r="C20" s="120" t="s">
        <v>151</v>
      </c>
      <c r="D20" s="121">
        <v>11493.445157249998</v>
      </c>
      <c r="E20" s="122">
        <v>0</v>
      </c>
      <c r="F20" s="122">
        <v>109</v>
      </c>
      <c r="G20" s="122">
        <v>28</v>
      </c>
      <c r="H20" s="122">
        <v>177</v>
      </c>
      <c r="I20" s="122">
        <v>314</v>
      </c>
      <c r="J20" s="127">
        <v>1454</v>
      </c>
      <c r="K20" s="122">
        <v>706</v>
      </c>
      <c r="L20" s="123">
        <v>0.94836664297513495</v>
      </c>
      <c r="M20" s="123">
        <v>0.36893319015211906</v>
      </c>
      <c r="N20" s="123">
        <v>1.5400082184091599</v>
      </c>
      <c r="O20" s="123">
        <v>2.857308051536414</v>
      </c>
      <c r="P20" s="127">
        <v>12.6506889806041</v>
      </c>
      <c r="Q20" s="127">
        <v>9.3023868659784306</v>
      </c>
      <c r="R20" s="124">
        <v>13.339449541284404</v>
      </c>
    </row>
    <row r="21" spans="3:21" ht="15.75" thickBot="1" x14ac:dyDescent="0.3">
      <c r="U21" s="246"/>
    </row>
    <row r="22" spans="3:21" ht="45.75" thickBot="1" x14ac:dyDescent="0.3">
      <c r="C22" s="166" t="s">
        <v>147</v>
      </c>
      <c r="D22" s="167" t="s">
        <v>5</v>
      </c>
      <c r="E22" s="168" t="s">
        <v>6</v>
      </c>
      <c r="F22" s="168" t="s">
        <v>7</v>
      </c>
      <c r="G22" s="168" t="s">
        <v>8</v>
      </c>
      <c r="H22" s="168" t="s">
        <v>9</v>
      </c>
      <c r="I22" s="168" t="s">
        <v>10</v>
      </c>
      <c r="J22" s="169" t="s">
        <v>11</v>
      </c>
      <c r="K22" s="169" t="s">
        <v>12</v>
      </c>
      <c r="L22" s="168" t="s">
        <v>13</v>
      </c>
      <c r="M22" s="168" t="s">
        <v>14</v>
      </c>
      <c r="N22" s="168" t="s">
        <v>15</v>
      </c>
      <c r="O22" s="168" t="s">
        <v>16</v>
      </c>
      <c r="P22" s="168" t="s">
        <v>17</v>
      </c>
      <c r="Q22" s="168" t="s">
        <v>18</v>
      </c>
      <c r="R22" s="170" t="s">
        <v>19</v>
      </c>
    </row>
    <row r="23" spans="3:21" x14ac:dyDescent="0.25">
      <c r="C23" s="160" t="s">
        <v>138</v>
      </c>
      <c r="D23" s="171">
        <v>1806.5</v>
      </c>
      <c r="E23" s="23">
        <v>0</v>
      </c>
      <c r="F23" s="23">
        <v>6</v>
      </c>
      <c r="G23" s="172">
        <v>4</v>
      </c>
      <c r="H23" s="23">
        <v>16</v>
      </c>
      <c r="I23" s="23">
        <v>26</v>
      </c>
      <c r="J23" s="22">
        <v>70</v>
      </c>
      <c r="K23" s="23">
        <v>114</v>
      </c>
      <c r="L23" s="25">
        <v>0.33213396069748102</v>
      </c>
      <c r="M23" s="25">
        <v>0.2376002376002376</v>
      </c>
      <c r="N23" s="25">
        <v>0.88569056185994999</v>
      </c>
      <c r="O23" s="25">
        <v>1.4554247601576686</v>
      </c>
      <c r="P23" s="22">
        <v>3.87489620813728</v>
      </c>
      <c r="Q23" s="22">
        <v>6.7716067716067707</v>
      </c>
      <c r="R23" s="156">
        <v>11.666666666666666</v>
      </c>
    </row>
    <row r="24" spans="3:21" x14ac:dyDescent="0.25">
      <c r="C24" s="161" t="s">
        <v>139</v>
      </c>
      <c r="D24" s="95">
        <v>1830.2304507500003</v>
      </c>
      <c r="E24" s="29">
        <v>0</v>
      </c>
      <c r="F24" s="29">
        <v>13</v>
      </c>
      <c r="G24" s="29" t="s">
        <v>33</v>
      </c>
      <c r="H24" s="29">
        <v>34</v>
      </c>
      <c r="I24" s="29">
        <v>47</v>
      </c>
      <c r="J24" s="28">
        <v>344</v>
      </c>
      <c r="K24" s="29" t="s">
        <v>33</v>
      </c>
      <c r="L24" s="31">
        <v>0.71029306690164595</v>
      </c>
      <c r="M24" s="31" t="s">
        <v>33</v>
      </c>
      <c r="N24" s="31">
        <v>1.85768955958892</v>
      </c>
      <c r="O24" s="31">
        <v>2.5679826264905659</v>
      </c>
      <c r="P24" s="28">
        <v>18.795447308781998</v>
      </c>
      <c r="Q24" s="28" t="s">
        <v>33</v>
      </c>
      <c r="R24" s="173">
        <v>26.46153846153846</v>
      </c>
    </row>
    <row r="25" spans="3:21" ht="30" x14ac:dyDescent="0.25">
      <c r="C25" s="162" t="s">
        <v>145</v>
      </c>
      <c r="D25" s="95">
        <v>267.2</v>
      </c>
      <c r="E25" s="29">
        <v>0</v>
      </c>
      <c r="F25" s="29">
        <v>15</v>
      </c>
      <c r="G25" s="29">
        <v>0</v>
      </c>
      <c r="H25" s="29">
        <v>3</v>
      </c>
      <c r="I25" s="29">
        <v>18</v>
      </c>
      <c r="J25" s="28">
        <v>100.3</v>
      </c>
      <c r="K25" s="29">
        <v>2</v>
      </c>
      <c r="L25" s="31">
        <v>5.61377245508982</v>
      </c>
      <c r="M25" s="31">
        <v>0</v>
      </c>
      <c r="N25" s="31">
        <v>1.3089005235602096</v>
      </c>
      <c r="O25" s="31">
        <v>6.9226729786500298</v>
      </c>
      <c r="P25" s="28">
        <v>37.537425149700603</v>
      </c>
      <c r="Q25" s="28">
        <v>1.2254901960784315</v>
      </c>
      <c r="R25" s="173">
        <v>6.6866666666666665</v>
      </c>
    </row>
    <row r="26" spans="3:21" ht="30" x14ac:dyDescent="0.25">
      <c r="C26" s="162" t="s">
        <v>148</v>
      </c>
      <c r="D26" s="95">
        <v>2068.509</v>
      </c>
      <c r="E26" s="29">
        <v>0</v>
      </c>
      <c r="F26" s="29">
        <v>44</v>
      </c>
      <c r="G26" s="29">
        <v>21</v>
      </c>
      <c r="H26" s="29">
        <v>49</v>
      </c>
      <c r="I26" s="29">
        <v>114</v>
      </c>
      <c r="J26" s="28">
        <v>930</v>
      </c>
      <c r="K26" s="29">
        <v>171</v>
      </c>
      <c r="L26" s="31">
        <v>2.1271360192293098</v>
      </c>
      <c r="M26" s="31">
        <v>1.4482758620689655</v>
      </c>
      <c r="N26" s="31">
        <v>2.3688560214144601</v>
      </c>
      <c r="O26" s="31">
        <v>5.9442679027127348</v>
      </c>
      <c r="P26" s="28">
        <v>44.959920406437703</v>
      </c>
      <c r="Q26" s="28">
        <v>13.153846153846155</v>
      </c>
      <c r="R26" s="173">
        <v>21.136363636363637</v>
      </c>
    </row>
    <row r="27" spans="3:21" ht="30" x14ac:dyDescent="0.25">
      <c r="C27" s="162" t="s">
        <v>149</v>
      </c>
      <c r="D27" s="95">
        <v>3128</v>
      </c>
      <c r="E27" s="29">
        <v>0</v>
      </c>
      <c r="F27" s="29">
        <v>41</v>
      </c>
      <c r="G27" s="29">
        <v>23</v>
      </c>
      <c r="H27" s="29">
        <v>69</v>
      </c>
      <c r="I27" s="29">
        <v>133</v>
      </c>
      <c r="J27" s="28">
        <v>492</v>
      </c>
      <c r="K27" s="29">
        <v>251</v>
      </c>
      <c r="L27" s="31">
        <v>1.3107416879795399</v>
      </c>
      <c r="M27" s="31">
        <v>1.5302727877578177</v>
      </c>
      <c r="N27" s="31">
        <v>2.2058823529411802</v>
      </c>
      <c r="O27" s="31">
        <v>5.0468968286785376</v>
      </c>
      <c r="P27" s="28">
        <v>15.7289002557545</v>
      </c>
      <c r="Q27" s="28">
        <v>21.826086956521738</v>
      </c>
      <c r="R27" s="173">
        <v>12</v>
      </c>
    </row>
    <row r="28" spans="3:21" x14ac:dyDescent="0.25">
      <c r="C28" s="163" t="s">
        <v>150</v>
      </c>
      <c r="D28" s="176">
        <v>5463.7089999999998</v>
      </c>
      <c r="E28" s="114">
        <v>0</v>
      </c>
      <c r="F28" s="114">
        <v>100</v>
      </c>
      <c r="G28" s="114">
        <v>44</v>
      </c>
      <c r="H28" s="114">
        <v>121</v>
      </c>
      <c r="I28" s="114">
        <v>265</v>
      </c>
      <c r="J28" s="126">
        <v>1522.3</v>
      </c>
      <c r="K28" s="114">
        <v>424</v>
      </c>
      <c r="L28" s="115">
        <v>1.83025852950807</v>
      </c>
      <c r="M28" s="115">
        <v>1.411976124767345</v>
      </c>
      <c r="N28" s="115">
        <v>2.21461282070476</v>
      </c>
      <c r="O28" s="115">
        <v>5.456847474980175</v>
      </c>
      <c r="P28" s="126">
        <v>27.862025594701301</v>
      </c>
      <c r="Q28" s="126">
        <v>16.225317618245828</v>
      </c>
      <c r="R28" s="177">
        <v>15.222999999999999</v>
      </c>
    </row>
    <row r="29" spans="3:21" ht="15.75" thickBot="1" x14ac:dyDescent="0.3">
      <c r="C29" s="164" t="s">
        <v>141</v>
      </c>
      <c r="D29" s="174">
        <v>2710</v>
      </c>
      <c r="E29" s="59">
        <v>0</v>
      </c>
      <c r="F29" s="59">
        <v>25</v>
      </c>
      <c r="G29" s="59">
        <v>5</v>
      </c>
      <c r="H29" s="59">
        <v>29</v>
      </c>
      <c r="I29" s="59">
        <v>59</v>
      </c>
      <c r="J29" s="33">
        <v>229</v>
      </c>
      <c r="K29" s="267">
        <v>43</v>
      </c>
      <c r="L29" s="48">
        <v>0.92250922509225097</v>
      </c>
      <c r="M29" s="48">
        <v>0.23969319271332695</v>
      </c>
      <c r="N29" s="48">
        <v>1.0701107011070099</v>
      </c>
      <c r="O29" s="48">
        <v>2.2323131189125878</v>
      </c>
      <c r="P29" s="33">
        <v>8.4501845018450208</v>
      </c>
      <c r="Q29" s="33">
        <v>2.0613614573346117</v>
      </c>
      <c r="R29" s="175">
        <v>9.16</v>
      </c>
    </row>
    <row r="30" spans="3:21" ht="15.75" thickBot="1" x14ac:dyDescent="0.3">
      <c r="C30" s="165" t="s">
        <v>151</v>
      </c>
      <c r="D30" s="155">
        <v>11810.43945075</v>
      </c>
      <c r="E30" s="122">
        <v>0</v>
      </c>
      <c r="F30" s="122">
        <v>144</v>
      </c>
      <c r="G30" s="122">
        <v>53</v>
      </c>
      <c r="H30" s="122">
        <v>200</v>
      </c>
      <c r="I30" s="122">
        <v>397</v>
      </c>
      <c r="J30" s="127">
        <v>2165.3000000000002</v>
      </c>
      <c r="K30" s="122">
        <v>581</v>
      </c>
      <c r="L30" s="123">
        <v>1.2192603044153101</v>
      </c>
      <c r="M30" s="123">
        <v>0.76971114047954459</v>
      </c>
      <c r="N30" s="123">
        <v>1.6934170894656999</v>
      </c>
      <c r="O30" s="123">
        <v>3.6823885343605545</v>
      </c>
      <c r="P30" s="127">
        <v>18.333780119100499</v>
      </c>
      <c r="Q30" s="127">
        <v>9.1027308192457745</v>
      </c>
      <c r="R30" s="159">
        <v>15.036805555555556</v>
      </c>
    </row>
    <row r="31" spans="3:21" ht="15.75" thickBot="1" x14ac:dyDescent="0.3"/>
    <row r="32" spans="3:21" ht="45.75" thickBot="1" x14ac:dyDescent="0.3">
      <c r="C32" s="166" t="s">
        <v>175</v>
      </c>
      <c r="D32" s="167" t="s">
        <v>5</v>
      </c>
      <c r="E32" s="168" t="s">
        <v>6</v>
      </c>
      <c r="F32" s="168" t="s">
        <v>7</v>
      </c>
      <c r="G32" s="168" t="s">
        <v>8</v>
      </c>
      <c r="H32" s="168" t="s">
        <v>9</v>
      </c>
      <c r="I32" s="168" t="s">
        <v>10</v>
      </c>
      <c r="J32" s="169" t="s">
        <v>11</v>
      </c>
      <c r="K32" s="169" t="s">
        <v>12</v>
      </c>
      <c r="L32" s="168" t="s">
        <v>13</v>
      </c>
      <c r="M32" s="168" t="s">
        <v>14</v>
      </c>
      <c r="N32" s="168" t="s">
        <v>15</v>
      </c>
      <c r="O32" s="168" t="s">
        <v>16</v>
      </c>
      <c r="P32" s="168" t="s">
        <v>17</v>
      </c>
      <c r="Q32" s="168" t="s">
        <v>18</v>
      </c>
      <c r="R32" s="170" t="s">
        <v>19</v>
      </c>
    </row>
    <row r="33" spans="3:19" x14ac:dyDescent="0.25">
      <c r="C33" s="160" t="s">
        <v>138</v>
      </c>
      <c r="D33" s="171">
        <v>1979.9099999999999</v>
      </c>
      <c r="E33" s="22">
        <v>0</v>
      </c>
      <c r="F33" s="23">
        <v>12</v>
      </c>
      <c r="G33" s="23" t="s">
        <v>176</v>
      </c>
      <c r="H33" s="23" t="s">
        <v>176</v>
      </c>
      <c r="I33" s="23" t="s">
        <v>176</v>
      </c>
      <c r="J33" s="23">
        <v>55</v>
      </c>
      <c r="K33" s="25" t="s">
        <v>176</v>
      </c>
      <c r="L33" s="25">
        <v>0.60608815552222095</v>
      </c>
      <c r="M33" s="25" t="s">
        <v>176</v>
      </c>
      <c r="N33" s="25" t="s">
        <v>176</v>
      </c>
      <c r="O33" s="25" t="s">
        <v>176</v>
      </c>
      <c r="P33" s="22">
        <v>2.7779040461435098</v>
      </c>
      <c r="Q33" s="387" t="s">
        <v>176</v>
      </c>
      <c r="R33" s="156">
        <v>4.5833333333333304</v>
      </c>
      <c r="S33" s="189"/>
    </row>
    <row r="34" spans="3:19" x14ac:dyDescent="0.25">
      <c r="C34" s="161" t="s">
        <v>139</v>
      </c>
      <c r="D34" s="95">
        <v>1848.834075</v>
      </c>
      <c r="E34" s="28">
        <v>0</v>
      </c>
      <c r="F34" s="29">
        <v>15</v>
      </c>
      <c r="G34" s="29" t="s">
        <v>176</v>
      </c>
      <c r="H34" s="29" t="s">
        <v>176</v>
      </c>
      <c r="I34" s="29" t="s">
        <v>176</v>
      </c>
      <c r="J34" s="29">
        <v>206</v>
      </c>
      <c r="K34" s="31" t="s">
        <v>176</v>
      </c>
      <c r="L34" s="31">
        <v>0.81132213013761101</v>
      </c>
      <c r="M34" s="31" t="s">
        <v>176</v>
      </c>
      <c r="N34" s="31" t="s">
        <v>176</v>
      </c>
      <c r="O34" s="31" t="s">
        <v>176</v>
      </c>
      <c r="P34" s="28">
        <v>11.1421572538899</v>
      </c>
      <c r="Q34" s="29" t="s">
        <v>176</v>
      </c>
      <c r="R34" s="173">
        <v>13.733333333333301</v>
      </c>
    </row>
    <row r="35" spans="3:19" ht="30" x14ac:dyDescent="0.25">
      <c r="C35" s="162" t="s">
        <v>145</v>
      </c>
      <c r="D35" s="95">
        <v>573</v>
      </c>
      <c r="E35" s="28">
        <v>0</v>
      </c>
      <c r="F35" s="29">
        <v>17</v>
      </c>
      <c r="G35" s="29" t="s">
        <v>176</v>
      </c>
      <c r="H35" s="29" t="s">
        <v>176</v>
      </c>
      <c r="I35" s="29" t="s">
        <v>176</v>
      </c>
      <c r="J35" s="29">
        <v>471.6</v>
      </c>
      <c r="K35" s="31" t="s">
        <v>176</v>
      </c>
      <c r="L35" s="31">
        <v>2.9668411867364699</v>
      </c>
      <c r="M35" s="31" t="s">
        <v>176</v>
      </c>
      <c r="N35" s="31" t="s">
        <v>176</v>
      </c>
      <c r="O35" s="31" t="s">
        <v>176</v>
      </c>
      <c r="P35" s="28">
        <v>82.303664921465995</v>
      </c>
      <c r="Q35" s="29" t="s">
        <v>176</v>
      </c>
      <c r="R35" s="173">
        <v>27.741176470588201</v>
      </c>
    </row>
    <row r="36" spans="3:19" ht="30" x14ac:dyDescent="0.25">
      <c r="C36" s="162" t="s">
        <v>148</v>
      </c>
      <c r="D36" s="95">
        <v>1888.3990000000001</v>
      </c>
      <c r="E36" s="28">
        <v>0</v>
      </c>
      <c r="F36" s="29">
        <v>41</v>
      </c>
      <c r="G36" s="29" t="s">
        <v>176</v>
      </c>
      <c r="H36" s="29" t="s">
        <v>176</v>
      </c>
      <c r="I36" s="29" t="s">
        <v>176</v>
      </c>
      <c r="J36" s="29">
        <v>1061.3</v>
      </c>
      <c r="K36" s="31" t="s">
        <v>176</v>
      </c>
      <c r="L36" s="31">
        <v>2.17115132977723</v>
      </c>
      <c r="M36" s="31" t="s">
        <v>176</v>
      </c>
      <c r="N36" s="31" t="s">
        <v>176</v>
      </c>
      <c r="O36" s="31" t="s">
        <v>176</v>
      </c>
      <c r="P36" s="28">
        <v>56.201046494940897</v>
      </c>
      <c r="Q36" s="29" t="s">
        <v>176</v>
      </c>
      <c r="R36" s="173">
        <v>25.885365853658499</v>
      </c>
    </row>
    <row r="37" spans="3:19" ht="30" x14ac:dyDescent="0.25">
      <c r="C37" s="162" t="s">
        <v>149</v>
      </c>
      <c r="D37" s="95">
        <v>2988.8</v>
      </c>
      <c r="E37" s="28">
        <v>0</v>
      </c>
      <c r="F37" s="29">
        <v>18</v>
      </c>
      <c r="G37" s="29" t="s">
        <v>176</v>
      </c>
      <c r="H37" s="29" t="s">
        <v>176</v>
      </c>
      <c r="I37" s="29" t="s">
        <v>176</v>
      </c>
      <c r="J37" s="29">
        <v>343</v>
      </c>
      <c r="K37" s="31" t="s">
        <v>176</v>
      </c>
      <c r="L37" s="31">
        <v>0.60224839400428298</v>
      </c>
      <c r="M37" s="31" t="s">
        <v>176</v>
      </c>
      <c r="N37" s="31" t="s">
        <v>176</v>
      </c>
      <c r="O37" s="31" t="s">
        <v>176</v>
      </c>
      <c r="P37" s="28">
        <v>11.476177730192701</v>
      </c>
      <c r="Q37" s="29" t="s">
        <v>176</v>
      </c>
      <c r="R37" s="173">
        <v>19.0555555555556</v>
      </c>
    </row>
    <row r="38" spans="3:19" x14ac:dyDescent="0.25">
      <c r="C38" s="163" t="s">
        <v>150</v>
      </c>
      <c r="D38" s="176">
        <v>5450.1989999999996</v>
      </c>
      <c r="E38" s="126">
        <v>0</v>
      </c>
      <c r="F38" s="114">
        <v>76</v>
      </c>
      <c r="G38" s="114" t="s">
        <v>176</v>
      </c>
      <c r="H38" s="114" t="s">
        <v>176</v>
      </c>
      <c r="I38" s="114" t="s">
        <v>176</v>
      </c>
      <c r="J38" s="114">
        <v>1875.9</v>
      </c>
      <c r="K38" s="115" t="s">
        <v>176</v>
      </c>
      <c r="L38" s="115">
        <v>1.39444449643031</v>
      </c>
      <c r="M38" s="115" t="s">
        <v>176</v>
      </c>
      <c r="N38" s="115" t="s">
        <v>176</v>
      </c>
      <c r="O38" s="115" t="s">
        <v>176</v>
      </c>
      <c r="P38" s="126">
        <v>34.418926721758197</v>
      </c>
      <c r="Q38" s="29" t="s">
        <v>176</v>
      </c>
      <c r="R38" s="177">
        <v>24.682894736842101</v>
      </c>
    </row>
    <row r="39" spans="3:19" ht="15.75" thickBot="1" x14ac:dyDescent="0.3">
      <c r="C39" s="164" t="s">
        <v>141</v>
      </c>
      <c r="D39" s="174">
        <v>2363.9700000000003</v>
      </c>
      <c r="E39" s="33">
        <v>0</v>
      </c>
      <c r="F39" s="59">
        <v>25</v>
      </c>
      <c r="G39" s="59" t="s">
        <v>176</v>
      </c>
      <c r="H39" s="59" t="s">
        <v>176</v>
      </c>
      <c r="I39" s="59" t="s">
        <v>176</v>
      </c>
      <c r="J39" s="59">
        <v>374.5</v>
      </c>
      <c r="K39" s="48" t="s">
        <v>176</v>
      </c>
      <c r="L39" s="48">
        <v>1.05754303142595</v>
      </c>
      <c r="M39" s="48" t="s">
        <v>176</v>
      </c>
      <c r="N39" s="48" t="s">
        <v>176</v>
      </c>
      <c r="O39" s="48" t="s">
        <v>176</v>
      </c>
      <c r="P39" s="33">
        <v>15.8419946107607</v>
      </c>
      <c r="Q39" s="51" t="s">
        <v>176</v>
      </c>
      <c r="R39" s="175">
        <v>14.98</v>
      </c>
    </row>
    <row r="40" spans="3:19" ht="15.75" thickBot="1" x14ac:dyDescent="0.3">
      <c r="C40" s="165" t="s">
        <v>151</v>
      </c>
      <c r="D40" s="155">
        <v>11642.913075</v>
      </c>
      <c r="E40" s="127">
        <v>0</v>
      </c>
      <c r="F40" s="122">
        <v>128</v>
      </c>
      <c r="G40" s="122" t="s">
        <v>176</v>
      </c>
      <c r="H40" s="122" t="s">
        <v>176</v>
      </c>
      <c r="I40" s="122" t="s">
        <v>176</v>
      </c>
      <c r="J40" s="122">
        <v>2511.4</v>
      </c>
      <c r="K40" s="123" t="s">
        <v>176</v>
      </c>
      <c r="L40" s="123">
        <v>1.0993812216535901</v>
      </c>
      <c r="M40" s="123" t="s">
        <v>176</v>
      </c>
      <c r="N40" s="123" t="s">
        <v>176</v>
      </c>
      <c r="O40" s="123" t="s">
        <v>176</v>
      </c>
      <c r="P40" s="127">
        <v>21.5702031254751</v>
      </c>
      <c r="Q40" s="123" t="s">
        <v>176</v>
      </c>
      <c r="R40" s="159">
        <v>19.620312500000001</v>
      </c>
    </row>
    <row r="41" spans="3:19" ht="15.75" thickBot="1" x14ac:dyDescent="0.3"/>
    <row r="42" spans="3:19" ht="45.75" thickBot="1" x14ac:dyDescent="0.3">
      <c r="C42" s="166" t="s">
        <v>174</v>
      </c>
      <c r="D42" s="167" t="s">
        <v>5</v>
      </c>
      <c r="E42" s="168" t="s">
        <v>6</v>
      </c>
      <c r="F42" s="168" t="s">
        <v>7</v>
      </c>
      <c r="G42" s="168" t="s">
        <v>8</v>
      </c>
      <c r="H42" s="168" t="s">
        <v>9</v>
      </c>
      <c r="I42" s="168" t="s">
        <v>10</v>
      </c>
      <c r="J42" s="169" t="s">
        <v>11</v>
      </c>
      <c r="K42" s="169" t="s">
        <v>12</v>
      </c>
      <c r="L42" s="168" t="s">
        <v>13</v>
      </c>
      <c r="M42" s="168" t="s">
        <v>14</v>
      </c>
      <c r="N42" s="168" t="s">
        <v>15</v>
      </c>
      <c r="O42" s="168" t="s">
        <v>16</v>
      </c>
      <c r="P42" s="168" t="s">
        <v>17</v>
      </c>
      <c r="Q42" s="168" t="s">
        <v>18</v>
      </c>
      <c r="R42" s="170" t="s">
        <v>19</v>
      </c>
    </row>
    <row r="43" spans="3:19" x14ac:dyDescent="0.25">
      <c r="C43" s="160" t="s">
        <v>138</v>
      </c>
      <c r="D43" s="171">
        <v>1494.8</v>
      </c>
      <c r="E43" s="23">
        <v>0</v>
      </c>
      <c r="F43" s="23">
        <v>11</v>
      </c>
      <c r="G43" s="23" t="s">
        <v>176</v>
      </c>
      <c r="H43" s="23" t="s">
        <v>176</v>
      </c>
      <c r="I43" s="23" t="s">
        <v>176</v>
      </c>
      <c r="J43" s="22">
        <v>261</v>
      </c>
      <c r="K43" s="23" t="s">
        <v>176</v>
      </c>
      <c r="L43" s="25">
        <v>0.73588439925073601</v>
      </c>
      <c r="M43" s="25" t="s">
        <v>176</v>
      </c>
      <c r="N43" s="25" t="s">
        <v>176</v>
      </c>
      <c r="O43" s="25" t="s">
        <v>176</v>
      </c>
      <c r="P43" s="22">
        <v>17.460529836767499</v>
      </c>
      <c r="Q43" s="25" t="s">
        <v>176</v>
      </c>
      <c r="R43" s="156">
        <v>23.727272727272702</v>
      </c>
    </row>
    <row r="44" spans="3:19" x14ac:dyDescent="0.25">
      <c r="C44" s="161" t="s">
        <v>139</v>
      </c>
      <c r="D44" s="95">
        <v>2581</v>
      </c>
      <c r="E44" s="29">
        <v>1</v>
      </c>
      <c r="F44" s="29">
        <v>12</v>
      </c>
      <c r="G44" s="29" t="s">
        <v>176</v>
      </c>
      <c r="H44" s="29" t="s">
        <v>176</v>
      </c>
      <c r="I44" s="29" t="s">
        <v>176</v>
      </c>
      <c r="J44" s="28">
        <v>83</v>
      </c>
      <c r="K44" s="29" t="s">
        <v>176</v>
      </c>
      <c r="L44" s="31">
        <v>0.46493607129019798</v>
      </c>
      <c r="M44" s="31" t="s">
        <v>176</v>
      </c>
      <c r="N44" s="31" t="s">
        <v>176</v>
      </c>
      <c r="O44" s="31" t="s">
        <v>176</v>
      </c>
      <c r="P44" s="28">
        <v>3.2158078264238701</v>
      </c>
      <c r="Q44" s="31" t="s">
        <v>176</v>
      </c>
      <c r="R44" s="173">
        <v>6.9166666666666696</v>
      </c>
    </row>
    <row r="45" spans="3:19" ht="30" x14ac:dyDescent="0.25">
      <c r="C45" s="162" t="s">
        <v>145</v>
      </c>
      <c r="D45" s="95">
        <v>333.3</v>
      </c>
      <c r="E45" s="29">
        <v>0</v>
      </c>
      <c r="F45" s="29">
        <v>14</v>
      </c>
      <c r="G45" s="29" t="s">
        <v>176</v>
      </c>
      <c r="H45" s="29" t="s">
        <v>176</v>
      </c>
      <c r="I45" s="29" t="s">
        <v>176</v>
      </c>
      <c r="J45" s="28">
        <v>228</v>
      </c>
      <c r="K45" s="29" t="s">
        <v>176</v>
      </c>
      <c r="L45" s="31">
        <v>4.2004200420042004</v>
      </c>
      <c r="M45" s="31" t="s">
        <v>176</v>
      </c>
      <c r="N45" s="31" t="s">
        <v>176</v>
      </c>
      <c r="O45" s="31" t="s">
        <v>176</v>
      </c>
      <c r="P45" s="28">
        <v>68.406840684068399</v>
      </c>
      <c r="Q45" s="31" t="s">
        <v>176</v>
      </c>
      <c r="R45" s="173">
        <v>16.285714285714299</v>
      </c>
    </row>
    <row r="46" spans="3:19" ht="30" x14ac:dyDescent="0.25">
      <c r="C46" s="162" t="s">
        <v>148</v>
      </c>
      <c r="D46" s="95">
        <v>2002.4740000000002</v>
      </c>
      <c r="E46" s="29">
        <v>0</v>
      </c>
      <c r="F46" s="29">
        <v>57</v>
      </c>
      <c r="G46" s="29" t="s">
        <v>176</v>
      </c>
      <c r="H46" s="29" t="s">
        <v>176</v>
      </c>
      <c r="I46" s="29" t="s">
        <v>176</v>
      </c>
      <c r="J46" s="28">
        <v>710.5</v>
      </c>
      <c r="K46" s="29" t="s">
        <v>176</v>
      </c>
      <c r="L46" s="31">
        <v>2.8464789055937798</v>
      </c>
      <c r="M46" s="31" t="s">
        <v>176</v>
      </c>
      <c r="N46" s="31" t="s">
        <v>176</v>
      </c>
      <c r="O46" s="31" t="s">
        <v>176</v>
      </c>
      <c r="P46" s="28">
        <v>35.481109867094403</v>
      </c>
      <c r="Q46" s="31" t="s">
        <v>176</v>
      </c>
      <c r="R46" s="173">
        <v>12.4649122807018</v>
      </c>
    </row>
    <row r="47" spans="3:19" ht="30" x14ac:dyDescent="0.25">
      <c r="C47" s="162" t="s">
        <v>149</v>
      </c>
      <c r="D47" s="95">
        <v>2974</v>
      </c>
      <c r="E47" s="29">
        <v>1</v>
      </c>
      <c r="F47" s="29">
        <v>30</v>
      </c>
      <c r="G47" s="29" t="s">
        <v>176</v>
      </c>
      <c r="H47" s="29" t="s">
        <v>176</v>
      </c>
      <c r="I47" s="29" t="s">
        <v>176</v>
      </c>
      <c r="J47" s="28">
        <v>793</v>
      </c>
      <c r="K47" s="29" t="s">
        <v>176</v>
      </c>
      <c r="L47" s="31">
        <v>1.0087424344317399</v>
      </c>
      <c r="M47" s="31" t="s">
        <v>176</v>
      </c>
      <c r="N47" s="31" t="s">
        <v>176</v>
      </c>
      <c r="O47" s="31" t="s">
        <v>176</v>
      </c>
      <c r="P47" s="28">
        <v>26.664425016812402</v>
      </c>
      <c r="Q47" s="31" t="s">
        <v>176</v>
      </c>
      <c r="R47" s="173">
        <v>26.433333333333302</v>
      </c>
    </row>
    <row r="48" spans="3:19" x14ac:dyDescent="0.25">
      <c r="C48" s="163" t="s">
        <v>150</v>
      </c>
      <c r="D48" s="176">
        <v>5309.7739999999994</v>
      </c>
      <c r="E48" s="114">
        <v>1</v>
      </c>
      <c r="F48" s="114">
        <v>101</v>
      </c>
      <c r="G48" s="114" t="s">
        <v>176</v>
      </c>
      <c r="H48" s="114" t="s">
        <v>176</v>
      </c>
      <c r="I48" s="114" t="s">
        <v>176</v>
      </c>
      <c r="J48" s="126">
        <v>1731.5</v>
      </c>
      <c r="K48" s="114" t="s">
        <v>176</v>
      </c>
      <c r="L48" s="115">
        <v>1.9021525209924199</v>
      </c>
      <c r="M48" s="115" t="s">
        <v>176</v>
      </c>
      <c r="N48" s="115" t="s">
        <v>176</v>
      </c>
      <c r="O48" s="115" t="s">
        <v>176</v>
      </c>
      <c r="P48" s="126">
        <v>32.609674159389797</v>
      </c>
      <c r="Q48" s="115" t="s">
        <v>176</v>
      </c>
      <c r="R48" s="177">
        <v>17.143564356435601</v>
      </c>
    </row>
    <row r="49" spans="3:18" ht="15.75" thickBot="1" x14ac:dyDescent="0.3">
      <c r="C49" s="164" t="s">
        <v>141</v>
      </c>
      <c r="D49" s="174">
        <v>2083.3000000000002</v>
      </c>
      <c r="E49" s="59">
        <v>0</v>
      </c>
      <c r="F49" s="59">
        <v>16</v>
      </c>
      <c r="G49" s="59" t="s">
        <v>176</v>
      </c>
      <c r="H49" s="59" t="s">
        <v>176</v>
      </c>
      <c r="I49" s="59" t="s">
        <v>176</v>
      </c>
      <c r="J49" s="33">
        <v>364</v>
      </c>
      <c r="K49" s="59" t="s">
        <v>176</v>
      </c>
      <c r="L49" s="48">
        <v>0.76801228819661105</v>
      </c>
      <c r="M49" s="48" t="s">
        <v>176</v>
      </c>
      <c r="N49" s="48" t="s">
        <v>176</v>
      </c>
      <c r="O49" s="48" t="s">
        <v>176</v>
      </c>
      <c r="P49" s="33">
        <v>17.472279556472898</v>
      </c>
      <c r="Q49" s="48" t="s">
        <v>176</v>
      </c>
      <c r="R49" s="175">
        <v>22.75</v>
      </c>
    </row>
    <row r="50" spans="3:18" ht="15.75" thickBot="1" x14ac:dyDescent="0.3">
      <c r="C50" s="165" t="s">
        <v>151</v>
      </c>
      <c r="D50" s="155">
        <v>11468.874</v>
      </c>
      <c r="E50" s="122">
        <v>2</v>
      </c>
      <c r="F50" s="122">
        <v>140</v>
      </c>
      <c r="G50" s="122" t="s">
        <v>176</v>
      </c>
      <c r="H50" s="122" t="s">
        <v>176</v>
      </c>
      <c r="I50" s="122" t="s">
        <v>176</v>
      </c>
      <c r="J50" s="127">
        <v>2439.5</v>
      </c>
      <c r="K50" s="122" t="s">
        <v>176</v>
      </c>
      <c r="L50" s="123">
        <v>1.22069524872276</v>
      </c>
      <c r="M50" s="123" t="s">
        <v>176</v>
      </c>
      <c r="N50" s="123" t="s">
        <v>176</v>
      </c>
      <c r="O50" s="123" t="s">
        <v>176</v>
      </c>
      <c r="P50" s="127">
        <v>21.270614708994099</v>
      </c>
      <c r="Q50" s="123" t="s">
        <v>176</v>
      </c>
      <c r="R50" s="159">
        <v>17.425000000000001</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Q80"/>
  <sheetViews>
    <sheetView zoomScale="80" zoomScaleNormal="80" workbookViewId="0"/>
  </sheetViews>
  <sheetFormatPr defaultRowHeight="15" x14ac:dyDescent="0.25"/>
  <cols>
    <col min="2" max="2" width="16.7109375" bestFit="1" customWidth="1"/>
    <col min="3" max="3" width="12.140625" bestFit="1" customWidth="1"/>
    <col min="4" max="4" width="15" bestFit="1" customWidth="1"/>
    <col min="5" max="5" width="14.7109375" bestFit="1" customWidth="1"/>
    <col min="6" max="6" width="13.42578125" bestFit="1" customWidth="1"/>
    <col min="7" max="7" width="17.28515625" bestFit="1" customWidth="1"/>
    <col min="8" max="8" width="15" bestFit="1" customWidth="1"/>
    <col min="9" max="9" width="10.5703125" bestFit="1" customWidth="1"/>
    <col min="10" max="10" width="11.42578125" bestFit="1" customWidth="1"/>
  </cols>
  <sheetData>
    <row r="1" spans="2:17" ht="15.75" thickBot="1" x14ac:dyDescent="0.3"/>
    <row r="2" spans="2:17" ht="15.75" thickBot="1" x14ac:dyDescent="0.3">
      <c r="B2" s="650" t="s">
        <v>146</v>
      </c>
      <c r="C2" s="651"/>
      <c r="D2" s="651"/>
      <c r="E2" s="651"/>
      <c r="F2" s="651"/>
      <c r="G2" s="651"/>
      <c r="H2" s="651"/>
      <c r="I2" s="651"/>
      <c r="J2" s="651"/>
      <c r="K2" s="651"/>
      <c r="L2" s="651"/>
      <c r="M2" s="651"/>
      <c r="N2" s="651"/>
      <c r="O2" s="651"/>
      <c r="P2" s="651"/>
      <c r="Q2" s="652"/>
    </row>
    <row r="3" spans="2:17" ht="45.75" thickBot="1" x14ac:dyDescent="0.3">
      <c r="B3" s="125">
        <v>1</v>
      </c>
      <c r="C3" s="103" t="s">
        <v>5</v>
      </c>
      <c r="D3" s="104" t="s">
        <v>6</v>
      </c>
      <c r="E3" s="104" t="s">
        <v>7</v>
      </c>
      <c r="F3" s="104" t="s">
        <v>8</v>
      </c>
      <c r="G3" s="104" t="s">
        <v>9</v>
      </c>
      <c r="H3" s="104" t="s">
        <v>10</v>
      </c>
      <c r="I3" s="105" t="s">
        <v>11</v>
      </c>
      <c r="J3" s="105" t="s">
        <v>12</v>
      </c>
      <c r="K3" s="104" t="s">
        <v>13</v>
      </c>
      <c r="L3" s="104" t="s">
        <v>14</v>
      </c>
      <c r="M3" s="104" t="s">
        <v>15</v>
      </c>
      <c r="N3" s="104" t="s">
        <v>16</v>
      </c>
      <c r="O3" s="104" t="s">
        <v>17</v>
      </c>
      <c r="P3" s="104" t="s">
        <v>18</v>
      </c>
      <c r="Q3" s="106" t="s">
        <v>19</v>
      </c>
    </row>
    <row r="4" spans="2:17" x14ac:dyDescent="0.25">
      <c r="B4" s="107" t="s">
        <v>138</v>
      </c>
      <c r="C4" s="351">
        <f ca="1">OFFSET('All Industry - Data'!D3,($B$3-1)*10,0)</f>
        <v>1817.44</v>
      </c>
      <c r="D4" s="351">
        <f ca="1">OFFSET('All Industry - Data'!E3,($B$3-1)*10,0)</f>
        <v>0</v>
      </c>
      <c r="E4" s="351">
        <f ca="1">OFFSET('All Industry - Data'!F3,($B$3-1)*10,0)</f>
        <v>10</v>
      </c>
      <c r="F4" s="351">
        <f ca="1">OFFSET('All Industry - Data'!G3,($B$3-1)*10,0)</f>
        <v>5</v>
      </c>
      <c r="G4" s="351">
        <f ca="1">OFFSET('All Industry - Data'!H3,($B$3-1)*10,0)</f>
        <v>17</v>
      </c>
      <c r="H4" s="351">
        <f ca="1">OFFSET('All Industry - Data'!I3,($B$3-1)*10,0)</f>
        <v>32</v>
      </c>
      <c r="I4" s="351">
        <f ca="1">OFFSET('All Industry - Data'!J3,($B$3-1)*10,0)</f>
        <v>96</v>
      </c>
      <c r="J4" s="351">
        <f ca="1">OFFSET('All Industry - Data'!K3,($B$3-1)*10,0)</f>
        <v>79</v>
      </c>
      <c r="K4" s="196">
        <f ca="1">OFFSET('All Industry - Data'!L3,($B$3-1)*10,0)</f>
        <v>0.55022449159257003</v>
      </c>
      <c r="L4" s="196">
        <f ca="1">OFFSET('All Industry - Data'!M3,($B$3-1)*10,0)</f>
        <v>0.27511224579628502</v>
      </c>
      <c r="M4" s="196">
        <f ca="1">OFFSET('All Industry - Data'!N3,($B$3-1)*10,0)</f>
        <v>0.93538163570736899</v>
      </c>
      <c r="N4" s="196">
        <f ca="1">OFFSET('All Industry - Data'!O3,($B$3-1)*10,0)</f>
        <v>1.7607183730962199</v>
      </c>
      <c r="O4" s="351">
        <f ca="1">OFFSET('All Industry - Data'!P3,($B$3-1)*10,0)</f>
        <v>5.28215511928867</v>
      </c>
      <c r="P4" s="351">
        <f ca="1">OFFSET('All Industry - Data'!Q3,($B$3-1)*10,0)</f>
        <v>4.3467734835813001</v>
      </c>
      <c r="Q4" s="376">
        <f ca="1">OFFSET('All Industry - Data'!R3,($B$3-1)*10,0)</f>
        <v>9.6</v>
      </c>
    </row>
    <row r="5" spans="2:17" x14ac:dyDescent="0.25">
      <c r="B5" s="109" t="s">
        <v>139</v>
      </c>
      <c r="C5" s="98">
        <f ca="1">OFFSET('All Industry - Data'!D4,($B$3-1)*10,0)</f>
        <v>1705.40535</v>
      </c>
      <c r="D5" s="98">
        <f ca="1">OFFSET('All Industry - Data'!E4,($B$3-1)*10,0)</f>
        <v>0</v>
      </c>
      <c r="E5" s="98">
        <f ca="1">OFFSET('All Industry - Data'!F4,($B$3-1)*10,0)</f>
        <v>3</v>
      </c>
      <c r="F5" s="98">
        <f ca="1">OFFSET('All Industry - Data'!G4,($B$3-1)*10,0)</f>
        <v>2</v>
      </c>
      <c r="G5" s="98">
        <f ca="1">OFFSET('All Industry - Data'!H4,($B$3-1)*10,0)</f>
        <v>12</v>
      </c>
      <c r="H5" s="98">
        <f ca="1">OFFSET('All Industry - Data'!I4,($B$3-1)*10,0)</f>
        <v>17</v>
      </c>
      <c r="I5" s="98">
        <f ca="1">OFFSET('All Industry - Data'!J4,($B$3-1)*10,0)</f>
        <v>249</v>
      </c>
      <c r="J5" s="98">
        <f ca="1">OFFSET('All Industry - Data'!K4,($B$3-1)*10,0)</f>
        <v>20</v>
      </c>
      <c r="K5" s="82">
        <f ca="1">OFFSET('All Industry - Data'!L4,($B$3-1)*10,0)</f>
        <v>0.17591125769600799</v>
      </c>
      <c r="L5" s="82">
        <f ca="1">OFFSET('All Industry - Data'!M4,($B$3-1)*10,0)</f>
        <v>0.117274171797338</v>
      </c>
      <c r="M5" s="82">
        <f ca="1">OFFSET('All Industry - Data'!N4,($B$3-1)*10,0)</f>
        <v>0.70364503078402996</v>
      </c>
      <c r="N5" s="82">
        <f ca="1">OFFSET('All Industry - Data'!O4,($B$3-1)*10,0)</f>
        <v>0.99683046027737598</v>
      </c>
      <c r="O5" s="98">
        <f ca="1">OFFSET('All Industry - Data'!P4,($B$3-1)*10,0)</f>
        <v>14.600634388768601</v>
      </c>
      <c r="P5" s="98">
        <f ca="1">OFFSET('All Industry - Data'!Q4,($B$3-1)*10,0)</f>
        <v>1.1727417179733799</v>
      </c>
      <c r="Q5" s="108">
        <f ca="1">OFFSET('All Industry - Data'!R4,($B$3-1)*10,0)</f>
        <v>83</v>
      </c>
    </row>
    <row r="6" spans="2:17" ht="30" x14ac:dyDescent="0.25">
      <c r="B6" s="111" t="s">
        <v>145</v>
      </c>
      <c r="C6" s="98">
        <f ca="1">OFFSET('All Industry - Data'!D5,($B$3-1)*10,0)</f>
        <v>433.08499999999998</v>
      </c>
      <c r="D6" s="98">
        <f ca="1">OFFSET('All Industry - Data'!E5,($B$3-1)*10,0)</f>
        <v>0</v>
      </c>
      <c r="E6" s="98">
        <f ca="1">OFFSET('All Industry - Data'!F5,($B$3-1)*10,0)</f>
        <v>15</v>
      </c>
      <c r="F6" s="98">
        <f ca="1">OFFSET('All Industry - Data'!G5,($B$3-1)*10,0)</f>
        <v>1</v>
      </c>
      <c r="G6" s="98">
        <f ca="1">OFFSET('All Industry - Data'!H5,($B$3-1)*10,0)</f>
        <v>7</v>
      </c>
      <c r="H6" s="98">
        <f ca="1">OFFSET('All Industry - Data'!I5,($B$3-1)*10,0)</f>
        <v>23</v>
      </c>
      <c r="I6" s="98">
        <f ca="1">OFFSET('All Industry - Data'!J5,($B$3-1)*10,0)</f>
        <v>349.5</v>
      </c>
      <c r="J6" s="98">
        <f ca="1">OFFSET('All Industry - Data'!K5,($B$3-1)*10,0)</f>
        <v>5</v>
      </c>
      <c r="K6" s="82">
        <f ca="1">OFFSET('All Industry - Data'!L5,($B$3-1)*10,0)</f>
        <v>3.4635233268296099</v>
      </c>
      <c r="L6" s="82">
        <f ca="1">OFFSET('All Industry - Data'!M5,($B$3-1)*10,0)</f>
        <v>0.23090155512197399</v>
      </c>
      <c r="M6" s="82">
        <f ca="1">OFFSET('All Industry - Data'!N5,($B$3-1)*10,0)</f>
        <v>1.61631088585382</v>
      </c>
      <c r="N6" s="82">
        <f ca="1">OFFSET('All Industry - Data'!O5,($B$3-1)*10,0)</f>
        <v>5.3107357678053999</v>
      </c>
      <c r="O6" s="98">
        <f ca="1">OFFSET('All Industry - Data'!P5,($B$3-1)*10,0)</f>
        <v>80.700093515129794</v>
      </c>
      <c r="P6" s="98">
        <f ca="1">OFFSET('All Industry - Data'!Q5,($B$3-1)*10,0)</f>
        <v>1.1545077756098701</v>
      </c>
      <c r="Q6" s="108">
        <f ca="1">OFFSET('All Industry - Data'!R5,($B$3-1)*10,0)</f>
        <v>23.3</v>
      </c>
    </row>
    <row r="7" spans="2:17" ht="30" x14ac:dyDescent="0.25">
      <c r="B7" s="111" t="s">
        <v>148</v>
      </c>
      <c r="C7" s="98">
        <f ca="1">OFFSET('All Industry - Data'!D6,($B$3-1)*10,0)</f>
        <v>1944</v>
      </c>
      <c r="D7" s="98">
        <f ca="1">OFFSET('All Industry - Data'!E6,($B$3-1)*10,0)</f>
        <v>0</v>
      </c>
      <c r="E7" s="98">
        <f ca="1">OFFSET('All Industry - Data'!F6,($B$3-1)*10,0)</f>
        <v>48</v>
      </c>
      <c r="F7" s="98">
        <f ca="1">OFFSET('All Industry - Data'!G6,($B$3-1)*10,0)</f>
        <v>11</v>
      </c>
      <c r="G7" s="98">
        <f ca="1">OFFSET('All Industry - Data'!H6,($B$3-1)*10,0)</f>
        <v>32</v>
      </c>
      <c r="H7" s="98">
        <f ca="1">OFFSET('All Industry - Data'!I6,($B$3-1)*10,0)</f>
        <v>91</v>
      </c>
      <c r="I7" s="98">
        <f ca="1">OFFSET('All Industry - Data'!J6,($B$3-1)*10,0)</f>
        <v>431</v>
      </c>
      <c r="J7" s="98">
        <f ca="1">OFFSET('All Industry - Data'!K6,($B$3-1)*10,0)</f>
        <v>178</v>
      </c>
      <c r="K7" s="82">
        <f ca="1">OFFSET('All Industry - Data'!L6,($B$3-1)*10,0)</f>
        <v>2.4691358024691401</v>
      </c>
      <c r="L7" s="82">
        <f ca="1">OFFSET('All Industry - Data'!M6,($B$3-1)*10,0)</f>
        <v>0.56584362139917699</v>
      </c>
      <c r="M7" s="82">
        <f ca="1">OFFSET('All Industry - Data'!N6,($B$3-1)*10,0)</f>
        <v>1.6460905349794199</v>
      </c>
      <c r="N7" s="82">
        <f ca="1">OFFSET('All Industry - Data'!O6,($B$3-1)*10,0)</f>
        <v>4.6810699588477398</v>
      </c>
      <c r="O7" s="98">
        <f ca="1">OFFSET('All Industry - Data'!P6,($B$3-1)*10,0)</f>
        <v>22.170781893004101</v>
      </c>
      <c r="P7" s="98">
        <f ca="1">OFFSET('All Industry - Data'!Q6,($B$3-1)*10,0)</f>
        <v>9.1563786008230394</v>
      </c>
      <c r="Q7" s="108">
        <f ca="1">OFFSET('All Industry - Data'!R6,($B$3-1)*10,0)</f>
        <v>8.9791666666666661</v>
      </c>
    </row>
    <row r="8" spans="2:17" ht="30" x14ac:dyDescent="0.25">
      <c r="B8" s="111" t="s">
        <v>149</v>
      </c>
      <c r="C8" s="98">
        <f ca="1">OFFSET('All Industry - Data'!D7,($B$3-1)*10,0)</f>
        <v>3101.75</v>
      </c>
      <c r="D8" s="98">
        <f ca="1">OFFSET('All Industry - Data'!E7,($B$3-1)*10,0)</f>
        <v>0</v>
      </c>
      <c r="E8" s="98">
        <f ca="1">OFFSET('All Industry - Data'!F7,($B$3-1)*10,0)</f>
        <v>32</v>
      </c>
      <c r="F8" s="98">
        <f ca="1">OFFSET('All Industry - Data'!G7,($B$3-1)*10,0)</f>
        <v>5</v>
      </c>
      <c r="G8" s="98">
        <f ca="1">OFFSET('All Industry - Data'!H7,($B$3-1)*10,0)</f>
        <v>46</v>
      </c>
      <c r="H8" s="98">
        <f ca="1">OFFSET('All Industry - Data'!I7,($B$3-1)*10,0)</f>
        <v>83</v>
      </c>
      <c r="I8" s="98">
        <f ca="1">OFFSET('All Industry - Data'!J7,($B$3-1)*10,0)</f>
        <v>442</v>
      </c>
      <c r="J8" s="98">
        <f ca="1">OFFSET('All Industry - Data'!K7,($B$3-1)*10,0)</f>
        <v>302</v>
      </c>
      <c r="K8" s="82">
        <f ca="1">OFFSET('All Industry - Data'!L7,($B$3-1)*10,0)</f>
        <v>1.0316756669622</v>
      </c>
      <c r="L8" s="82">
        <f ca="1">OFFSET('All Industry - Data'!M7,($B$3-1)*10,0)</f>
        <v>0.161199322962844</v>
      </c>
      <c r="M8" s="82">
        <f ca="1">OFFSET('All Industry - Data'!N7,($B$3-1)*10,0)</f>
        <v>1.48303377125816</v>
      </c>
      <c r="N8" s="82">
        <f ca="1">OFFSET('All Industry - Data'!O7,($B$3-1)*10,0)</f>
        <v>2.6759087611832002</v>
      </c>
      <c r="O8" s="98">
        <f ca="1">OFFSET('All Industry - Data'!P7,($B$3-1)*10,0)</f>
        <v>14.2500201499154</v>
      </c>
      <c r="P8" s="98">
        <f ca="1">OFFSET('All Industry - Data'!Q7,($B$3-1)*10,0)</f>
        <v>9.7364391069557499</v>
      </c>
      <c r="Q8" s="108">
        <f ca="1">OFFSET('All Industry - Data'!R7,($B$3-1)*10,0)</f>
        <v>13.8125</v>
      </c>
    </row>
    <row r="9" spans="2:17" x14ac:dyDescent="0.25">
      <c r="B9" s="112" t="s">
        <v>150</v>
      </c>
      <c r="C9" s="136">
        <f ca="1">OFFSET('All Industry - Data'!D8,($B$3-1)*10,0)</f>
        <v>5478.835</v>
      </c>
      <c r="D9" s="136">
        <f ca="1">OFFSET('All Industry - Data'!E8,($B$3-1)*10,0)</f>
        <v>0</v>
      </c>
      <c r="E9" s="136">
        <f ca="1">OFFSET('All Industry - Data'!F8,($B$3-1)*10,0)</f>
        <v>95</v>
      </c>
      <c r="F9" s="136">
        <f ca="1">OFFSET('All Industry - Data'!G8,($B$3-1)*10,0)</f>
        <v>17</v>
      </c>
      <c r="G9" s="136">
        <f ca="1">OFFSET('All Industry - Data'!H8,($B$3-1)*10,0)</f>
        <v>85</v>
      </c>
      <c r="H9" s="136">
        <f ca="1">OFFSET('All Industry - Data'!I8,($B$3-1)*10,0)</f>
        <v>197</v>
      </c>
      <c r="I9" s="136">
        <f ca="1">OFFSET('All Industry - Data'!J8,($B$3-1)*10,0)</f>
        <v>1222.5</v>
      </c>
      <c r="J9" s="136">
        <f ca="1">OFFSET('All Industry - Data'!K8,($B$3-1)*10,0)</f>
        <v>485</v>
      </c>
      <c r="K9" s="374">
        <f ca="1">OFFSET('All Industry - Data'!L8,($B$3-1)*10,0)</f>
        <v>1.73394526391103</v>
      </c>
      <c r="L9" s="374">
        <f ca="1">OFFSET('All Industry - Data'!M8,($B$3-1)*10,0)</f>
        <v>0.31028494196302697</v>
      </c>
      <c r="M9" s="374">
        <f ca="1">OFFSET('All Industry - Data'!N8,($B$3-1)*10,0)</f>
        <v>1.5514247098151299</v>
      </c>
      <c r="N9" s="374">
        <f ca="1">OFFSET('All Industry - Data'!O8,($B$3-1)*10,0)</f>
        <v>3.5956549156891899</v>
      </c>
      <c r="O9" s="136">
        <f ca="1">OFFSET('All Industry - Data'!P8,($B$3-1)*10,0)</f>
        <v>22.313137738223499</v>
      </c>
      <c r="P9" s="136">
        <f ca="1">OFFSET('All Industry - Data'!Q8,($B$3-1)*10,0)</f>
        <v>8.85224687365106</v>
      </c>
      <c r="Q9" s="116">
        <f ca="1">OFFSET('All Industry - Data'!R8,($B$3-1)*10,0)</f>
        <v>12.868421052631579</v>
      </c>
    </row>
    <row r="10" spans="2:17" ht="15.75" thickBot="1" x14ac:dyDescent="0.3">
      <c r="B10" s="117" t="s">
        <v>141</v>
      </c>
      <c r="C10" s="153">
        <f ca="1">OFFSET('All Industry - Data'!D9,($B$3-1)*10,0)</f>
        <v>2621.9700000000003</v>
      </c>
      <c r="D10" s="153">
        <f ca="1">OFFSET('All Industry - Data'!E9,($B$3-1)*10,0)</f>
        <v>0</v>
      </c>
      <c r="E10" s="153">
        <f ca="1">OFFSET('All Industry - Data'!F9,($B$3-1)*10,0)</f>
        <v>17</v>
      </c>
      <c r="F10" s="153">
        <f ca="1">OFFSET('All Industry - Data'!G9,($B$3-1)*10,0)</f>
        <v>6</v>
      </c>
      <c r="G10" s="153">
        <f ca="1">OFFSET('All Industry - Data'!H9,($B$3-1)*10,0)</f>
        <v>22</v>
      </c>
      <c r="H10" s="153">
        <f ca="1">OFFSET('All Industry - Data'!I9,($B$3-1)*10,0)</f>
        <v>45</v>
      </c>
      <c r="I10" s="153">
        <f ca="1">OFFSET('All Industry - Data'!J9,($B$3-1)*10,0)</f>
        <v>137</v>
      </c>
      <c r="J10" s="153">
        <f ca="1">OFFSET('All Industry - Data'!K9,($B$3-1)*10,0)</f>
        <v>24</v>
      </c>
      <c r="K10" s="154">
        <f ca="1">OFFSET('All Industry - Data'!L9,($B$3-1)*10,0)</f>
        <v>0.64836744890292397</v>
      </c>
      <c r="L10" s="154">
        <f ca="1">OFFSET('All Industry - Data'!M9,($B$3-1)*10,0)</f>
        <v>0.22883557020103201</v>
      </c>
      <c r="M10" s="154">
        <f ca="1">OFFSET('All Industry - Data'!N9,($B$3-1)*10,0)</f>
        <v>0.83906375740378403</v>
      </c>
      <c r="N10" s="154">
        <f ca="1">OFFSET('All Industry - Data'!O9,($B$3-1)*10,0)</f>
        <v>1.71626677650774</v>
      </c>
      <c r="O10" s="153">
        <f ca="1">OFFSET('All Industry - Data'!P9,($B$3-1)*10,0)</f>
        <v>5.2250788529235601</v>
      </c>
      <c r="P10" s="153">
        <f ca="1">OFFSET('All Industry - Data'!Q9,($B$3-1)*10,0)</f>
        <v>0.91534228080412805</v>
      </c>
      <c r="Q10" s="377">
        <f ca="1">OFFSET('All Industry - Data'!R9,($B$3-1)*10,0)</f>
        <v>8.0588235294117645</v>
      </c>
    </row>
    <row r="11" spans="2:17" ht="15.75" thickBot="1" x14ac:dyDescent="0.3">
      <c r="B11" s="292" t="s">
        <v>151</v>
      </c>
      <c r="C11" s="293">
        <f ca="1">OFFSET('All Industry - Data'!D10,($B$3-1)*10,0)</f>
        <v>11623.65035</v>
      </c>
      <c r="D11" s="294">
        <f ca="1">OFFSET('All Industry - Data'!E10,($B$3-1)*10,0)</f>
        <v>0</v>
      </c>
      <c r="E11" s="294">
        <f ca="1">OFFSET('All Industry - Data'!F10,($B$3-1)*10,0)</f>
        <v>125</v>
      </c>
      <c r="F11" s="294">
        <f ca="1">OFFSET('All Industry - Data'!G10,($B$3-1)*10,0)</f>
        <v>30</v>
      </c>
      <c r="G11" s="294">
        <f ca="1">OFFSET('All Industry - Data'!H10,($B$3-1)*10,0)</f>
        <v>136</v>
      </c>
      <c r="H11" s="294">
        <f ca="1">OFFSET('All Industry - Data'!I10,($B$3-1)*10,0)</f>
        <v>291</v>
      </c>
      <c r="I11" s="294">
        <f ca="1">OFFSET('All Industry - Data'!J10,($B$3-1)*10,0)</f>
        <v>1704.5</v>
      </c>
      <c r="J11" s="294">
        <f ca="1">OFFSET('All Industry - Data'!K10,($B$3-1)*10,0)</f>
        <v>608</v>
      </c>
      <c r="K11" s="375">
        <f ca="1">OFFSET('All Industry - Data'!L10,($B$3-1)*10,0)</f>
        <v>1.07539366925296</v>
      </c>
      <c r="L11" s="375">
        <f ca="1">OFFSET('All Industry - Data'!M10,($B$3-1)*10,0)</f>
        <v>0.258094480620711</v>
      </c>
      <c r="M11" s="375">
        <f ca="1">OFFSET('All Industry - Data'!N10,($B$3-1)*10,0)</f>
        <v>1.1700283121472299</v>
      </c>
      <c r="N11" s="375">
        <f ca="1">OFFSET('All Industry - Data'!O10,($B$3-1)*10,0)</f>
        <v>2.5035164620209001</v>
      </c>
      <c r="O11" s="294">
        <f ca="1">OFFSET('All Industry - Data'!P10,($B$3-1)*10,0)</f>
        <v>14.6640680739334</v>
      </c>
      <c r="P11" s="294">
        <f ca="1">OFFSET('All Industry - Data'!Q10,($B$3-1)*10,0)</f>
        <v>5.2307148072464198</v>
      </c>
      <c r="Q11" s="295">
        <f ca="1">OFFSET('All Industry - Data'!R10,($B$3-1)*10,0)</f>
        <v>13.635999999999999</v>
      </c>
    </row>
    <row r="12" spans="2:17" ht="15.75" thickBot="1" x14ac:dyDescent="0.3"/>
    <row r="13" spans="2:17" ht="15.75" thickBot="1" x14ac:dyDescent="0.3">
      <c r="B13" s="659" t="s">
        <v>154</v>
      </c>
      <c r="C13" s="660"/>
      <c r="D13" s="660"/>
      <c r="E13" s="660"/>
      <c r="F13" s="660"/>
      <c r="G13" s="661"/>
    </row>
    <row r="14" spans="2:17" ht="15.75" thickBot="1" x14ac:dyDescent="0.3">
      <c r="B14" s="83" t="s">
        <v>137</v>
      </c>
      <c r="C14" s="84" t="s">
        <v>138</v>
      </c>
      <c r="D14" s="85" t="s">
        <v>139</v>
      </c>
      <c r="E14" s="85" t="s">
        <v>140</v>
      </c>
      <c r="F14" s="88" t="s">
        <v>141</v>
      </c>
      <c r="G14" s="137" t="s">
        <v>142</v>
      </c>
    </row>
    <row r="15" spans="2:17" x14ac:dyDescent="0.25">
      <c r="B15" s="86">
        <v>2004</v>
      </c>
      <c r="C15" s="65">
        <v>0</v>
      </c>
      <c r="D15" s="51">
        <v>1</v>
      </c>
      <c r="E15" s="51">
        <v>0</v>
      </c>
      <c r="F15" s="128">
        <v>0</v>
      </c>
      <c r="G15" s="291">
        <v>1</v>
      </c>
    </row>
    <row r="16" spans="2:17" x14ac:dyDescent="0.25">
      <c r="B16" s="87">
        <v>2005</v>
      </c>
      <c r="C16" s="66">
        <v>0</v>
      </c>
      <c r="D16" s="29">
        <v>1</v>
      </c>
      <c r="E16" s="29">
        <v>1</v>
      </c>
      <c r="F16" s="129">
        <v>0</v>
      </c>
      <c r="G16" s="288">
        <v>2</v>
      </c>
    </row>
    <row r="17" spans="2:10" x14ac:dyDescent="0.25">
      <c r="B17" s="87">
        <v>2006</v>
      </c>
      <c r="C17" s="66">
        <v>0</v>
      </c>
      <c r="D17" s="29">
        <v>0</v>
      </c>
      <c r="E17" s="29">
        <v>0</v>
      </c>
      <c r="F17" s="129">
        <v>0</v>
      </c>
      <c r="G17" s="288">
        <v>0</v>
      </c>
    </row>
    <row r="18" spans="2:10" x14ac:dyDescent="0.25">
      <c r="B18" s="87">
        <v>2007</v>
      </c>
      <c r="C18" s="66">
        <v>0</v>
      </c>
      <c r="D18" s="29">
        <v>0</v>
      </c>
      <c r="E18" s="29">
        <v>1</v>
      </c>
      <c r="F18" s="129">
        <v>0</v>
      </c>
      <c r="G18" s="288">
        <v>1</v>
      </c>
    </row>
    <row r="19" spans="2:10" x14ac:dyDescent="0.25">
      <c r="B19" s="87">
        <v>2008</v>
      </c>
      <c r="C19" s="66">
        <v>0</v>
      </c>
      <c r="D19" s="29">
        <v>0</v>
      </c>
      <c r="E19" s="29">
        <v>2</v>
      </c>
      <c r="F19" s="129">
        <v>0</v>
      </c>
      <c r="G19" s="288">
        <v>2</v>
      </c>
    </row>
    <row r="20" spans="2:10" x14ac:dyDescent="0.25">
      <c r="B20" s="87">
        <v>2009</v>
      </c>
      <c r="C20" s="66">
        <v>0</v>
      </c>
      <c r="D20" s="29">
        <v>0</v>
      </c>
      <c r="E20" s="29">
        <v>0</v>
      </c>
      <c r="F20" s="129">
        <v>0</v>
      </c>
      <c r="G20" s="288">
        <v>0</v>
      </c>
    </row>
    <row r="21" spans="2:10" x14ac:dyDescent="0.25">
      <c r="B21" s="87">
        <v>2010</v>
      </c>
      <c r="C21" s="66">
        <v>0</v>
      </c>
      <c r="D21" s="29">
        <v>0</v>
      </c>
      <c r="E21" s="29">
        <v>1</v>
      </c>
      <c r="F21" s="129">
        <v>0</v>
      </c>
      <c r="G21" s="288">
        <v>1</v>
      </c>
    </row>
    <row r="22" spans="2:10" x14ac:dyDescent="0.25">
      <c r="B22" s="87">
        <v>2011</v>
      </c>
      <c r="C22" s="66">
        <v>0</v>
      </c>
      <c r="D22" s="29">
        <v>1</v>
      </c>
      <c r="E22" s="29">
        <v>1</v>
      </c>
      <c r="F22" s="129">
        <v>0</v>
      </c>
      <c r="G22" s="288">
        <v>2</v>
      </c>
    </row>
    <row r="23" spans="2:10" x14ac:dyDescent="0.25">
      <c r="B23" s="87">
        <v>2012</v>
      </c>
      <c r="C23" s="66">
        <v>0</v>
      </c>
      <c r="D23" s="29">
        <v>0</v>
      </c>
      <c r="E23" s="29">
        <v>0</v>
      </c>
      <c r="F23" s="129">
        <v>0</v>
      </c>
      <c r="G23" s="288">
        <v>0</v>
      </c>
    </row>
    <row r="24" spans="2:10" x14ac:dyDescent="0.25">
      <c r="B24" s="87">
        <v>2013</v>
      </c>
      <c r="C24" s="66">
        <v>0</v>
      </c>
      <c r="D24" s="29">
        <v>1</v>
      </c>
      <c r="E24" s="29">
        <v>1</v>
      </c>
      <c r="F24" s="129">
        <v>0</v>
      </c>
      <c r="G24" s="288">
        <v>2</v>
      </c>
    </row>
    <row r="25" spans="2:10" x14ac:dyDescent="0.25">
      <c r="B25" s="87">
        <v>2014</v>
      </c>
      <c r="C25" s="66">
        <v>0</v>
      </c>
      <c r="D25" s="29">
        <v>0</v>
      </c>
      <c r="E25" s="29">
        <v>0</v>
      </c>
      <c r="F25" s="129">
        <v>0</v>
      </c>
      <c r="G25" s="288">
        <v>0</v>
      </c>
    </row>
    <row r="26" spans="2:10" x14ac:dyDescent="0.25">
      <c r="B26" s="87">
        <v>2015</v>
      </c>
      <c r="C26" s="233">
        <v>0</v>
      </c>
      <c r="D26" s="29">
        <v>0</v>
      </c>
      <c r="E26" s="29">
        <v>0</v>
      </c>
      <c r="F26" s="129">
        <v>0</v>
      </c>
      <c r="G26" s="288">
        <v>0</v>
      </c>
    </row>
    <row r="27" spans="2:10" x14ac:dyDescent="0.25">
      <c r="B27" s="87">
        <v>2016</v>
      </c>
      <c r="C27" s="66">
        <v>0</v>
      </c>
      <c r="D27" s="29">
        <v>0</v>
      </c>
      <c r="E27" s="29">
        <v>0</v>
      </c>
      <c r="F27" s="129">
        <v>0</v>
      </c>
      <c r="G27" s="288">
        <v>0</v>
      </c>
    </row>
    <row r="28" spans="2:10" ht="15.75" thickBot="1" x14ac:dyDescent="0.3">
      <c r="B28" s="268">
        <v>2017</v>
      </c>
      <c r="C28" s="269">
        <v>0</v>
      </c>
      <c r="D28" s="270">
        <v>0</v>
      </c>
      <c r="E28" s="270">
        <v>0</v>
      </c>
      <c r="F28" s="271">
        <v>0</v>
      </c>
      <c r="G28" s="272">
        <v>0</v>
      </c>
    </row>
    <row r="29" spans="2:10" ht="15.75" thickBot="1" x14ac:dyDescent="0.3"/>
    <row r="30" spans="2:10" ht="15.75" thickBot="1" x14ac:dyDescent="0.3">
      <c r="B30" s="653" t="s">
        <v>155</v>
      </c>
      <c r="C30" s="654"/>
      <c r="D30" s="654"/>
      <c r="E30" s="654"/>
      <c r="F30" s="654"/>
      <c r="G30" s="654"/>
      <c r="H30" s="654"/>
      <c r="I30" s="654"/>
      <c r="J30" s="655"/>
    </row>
    <row r="31" spans="2:10" ht="45.75" thickBot="1" x14ac:dyDescent="0.3">
      <c r="B31" s="83" t="s">
        <v>137</v>
      </c>
      <c r="C31" s="84" t="s">
        <v>138</v>
      </c>
      <c r="D31" s="85" t="s">
        <v>139</v>
      </c>
      <c r="E31" s="89" t="s">
        <v>156</v>
      </c>
      <c r="F31" s="90" t="s">
        <v>157</v>
      </c>
      <c r="G31" s="89" t="s">
        <v>158</v>
      </c>
      <c r="H31" s="133" t="s">
        <v>144</v>
      </c>
      <c r="I31" s="88" t="s">
        <v>141</v>
      </c>
      <c r="J31" s="134" t="s">
        <v>142</v>
      </c>
    </row>
    <row r="32" spans="2:10" x14ac:dyDescent="0.25">
      <c r="B32" s="87">
        <v>2008</v>
      </c>
      <c r="C32" s="66">
        <v>17</v>
      </c>
      <c r="D32" s="29">
        <v>8</v>
      </c>
      <c r="E32" s="29">
        <v>38</v>
      </c>
      <c r="F32" s="29">
        <v>42</v>
      </c>
      <c r="G32" s="29">
        <v>12</v>
      </c>
      <c r="H32" s="114">
        <v>92</v>
      </c>
      <c r="I32" s="129">
        <v>18</v>
      </c>
      <c r="J32" s="288">
        <v>135</v>
      </c>
    </row>
    <row r="33" spans="2:10" x14ac:dyDescent="0.25">
      <c r="B33" s="87">
        <v>2009</v>
      </c>
      <c r="C33" s="66">
        <v>21</v>
      </c>
      <c r="D33" s="29">
        <v>5</v>
      </c>
      <c r="E33" s="29">
        <v>40</v>
      </c>
      <c r="F33" s="29">
        <v>61</v>
      </c>
      <c r="G33" s="29">
        <v>21</v>
      </c>
      <c r="H33" s="114">
        <v>122</v>
      </c>
      <c r="I33" s="129">
        <v>19</v>
      </c>
      <c r="J33" s="288">
        <v>167</v>
      </c>
    </row>
    <row r="34" spans="2:10" x14ac:dyDescent="0.25">
      <c r="B34" s="87">
        <v>2010</v>
      </c>
      <c r="C34" s="66">
        <v>18</v>
      </c>
      <c r="D34" s="29">
        <v>7</v>
      </c>
      <c r="E34" s="29">
        <v>33</v>
      </c>
      <c r="F34" s="29">
        <v>60</v>
      </c>
      <c r="G34" s="29">
        <v>27</v>
      </c>
      <c r="H34" s="114">
        <v>120</v>
      </c>
      <c r="I34" s="129">
        <v>26</v>
      </c>
      <c r="J34" s="288">
        <v>171</v>
      </c>
    </row>
    <row r="35" spans="2:10" x14ac:dyDescent="0.25">
      <c r="B35" s="87">
        <v>2011</v>
      </c>
      <c r="C35" s="66">
        <v>16</v>
      </c>
      <c r="D35" s="29">
        <v>12</v>
      </c>
      <c r="E35" s="29">
        <v>27</v>
      </c>
      <c r="F35" s="29">
        <v>51</v>
      </c>
      <c r="G35" s="29">
        <v>18</v>
      </c>
      <c r="H35" s="114">
        <v>96</v>
      </c>
      <c r="I35" s="129">
        <v>18</v>
      </c>
      <c r="J35" s="288">
        <v>142</v>
      </c>
    </row>
    <row r="36" spans="2:10" x14ac:dyDescent="0.25">
      <c r="B36" s="87">
        <v>2012</v>
      </c>
      <c r="C36" s="66">
        <v>8</v>
      </c>
      <c r="D36" s="29">
        <v>9</v>
      </c>
      <c r="E36" s="29">
        <v>30</v>
      </c>
      <c r="F36" s="29">
        <v>44</v>
      </c>
      <c r="G36" s="29">
        <v>24</v>
      </c>
      <c r="H36" s="114">
        <v>98</v>
      </c>
      <c r="I36" s="129">
        <v>19</v>
      </c>
      <c r="J36" s="288">
        <v>134</v>
      </c>
    </row>
    <row r="37" spans="2:10" x14ac:dyDescent="0.25">
      <c r="B37" s="87">
        <v>2013</v>
      </c>
      <c r="C37" s="66">
        <v>11</v>
      </c>
      <c r="D37" s="29">
        <v>12</v>
      </c>
      <c r="E37" s="29">
        <v>14</v>
      </c>
      <c r="F37" s="29">
        <v>57</v>
      </c>
      <c r="G37" s="29">
        <v>30</v>
      </c>
      <c r="H37" s="114">
        <v>101</v>
      </c>
      <c r="I37" s="129">
        <v>16</v>
      </c>
      <c r="J37" s="288">
        <v>140</v>
      </c>
    </row>
    <row r="38" spans="2:10" x14ac:dyDescent="0.25">
      <c r="B38" s="87">
        <v>2014</v>
      </c>
      <c r="C38" s="66">
        <v>12</v>
      </c>
      <c r="D38" s="29">
        <v>15</v>
      </c>
      <c r="E38" s="29">
        <v>17</v>
      </c>
      <c r="F38" s="29">
        <v>41</v>
      </c>
      <c r="G38" s="29">
        <v>18</v>
      </c>
      <c r="H38" s="114">
        <v>76</v>
      </c>
      <c r="I38" s="129">
        <v>25</v>
      </c>
      <c r="J38" s="288">
        <v>128</v>
      </c>
    </row>
    <row r="39" spans="2:10" x14ac:dyDescent="0.25">
      <c r="B39" s="87">
        <v>2015</v>
      </c>
      <c r="C39" s="66">
        <v>6</v>
      </c>
      <c r="D39" s="29">
        <v>13</v>
      </c>
      <c r="E39" s="29">
        <v>15</v>
      </c>
      <c r="F39" s="29">
        <v>44</v>
      </c>
      <c r="G39" s="29">
        <v>41</v>
      </c>
      <c r="H39" s="114">
        <v>100</v>
      </c>
      <c r="I39" s="129">
        <v>25</v>
      </c>
      <c r="J39" s="288">
        <v>144</v>
      </c>
    </row>
    <row r="40" spans="2:10" x14ac:dyDescent="0.25">
      <c r="B40" s="247">
        <v>2016</v>
      </c>
      <c r="C40" s="67">
        <v>6</v>
      </c>
      <c r="D40" s="59">
        <v>8</v>
      </c>
      <c r="E40" s="59">
        <v>12</v>
      </c>
      <c r="F40" s="59">
        <v>39</v>
      </c>
      <c r="G40" s="59">
        <v>27</v>
      </c>
      <c r="H40" s="253">
        <v>78</v>
      </c>
      <c r="I40" s="248">
        <v>17</v>
      </c>
      <c r="J40" s="289">
        <v>109</v>
      </c>
    </row>
    <row r="41" spans="2:10" ht="15.75" thickBot="1" x14ac:dyDescent="0.3">
      <c r="B41" s="273">
        <v>2017</v>
      </c>
      <c r="C41" s="274">
        <v>10</v>
      </c>
      <c r="D41" s="275">
        <v>3</v>
      </c>
      <c r="E41" s="275">
        <v>15</v>
      </c>
      <c r="F41" s="275">
        <v>48</v>
      </c>
      <c r="G41" s="275">
        <v>32</v>
      </c>
      <c r="H41" s="312">
        <v>95</v>
      </c>
      <c r="I41" s="276">
        <v>17</v>
      </c>
      <c r="J41" s="290">
        <v>125</v>
      </c>
    </row>
    <row r="42" spans="2:10" ht="15.75" thickBot="1" x14ac:dyDescent="0.3"/>
    <row r="43" spans="2:10" ht="15.75" thickBot="1" x14ac:dyDescent="0.3">
      <c r="B43" s="653" t="s">
        <v>153</v>
      </c>
      <c r="C43" s="654"/>
      <c r="D43" s="654"/>
      <c r="E43" s="654"/>
      <c r="F43" s="654"/>
      <c r="G43" s="654"/>
      <c r="H43" s="654"/>
      <c r="I43" s="654"/>
      <c r="J43" s="655"/>
    </row>
    <row r="44" spans="2:10" ht="45.75" thickBot="1" x14ac:dyDescent="0.3">
      <c r="B44" s="83" t="s">
        <v>137</v>
      </c>
      <c r="C44" s="84" t="s">
        <v>138</v>
      </c>
      <c r="D44" s="85" t="s">
        <v>139</v>
      </c>
      <c r="E44" s="90" t="s">
        <v>156</v>
      </c>
      <c r="F44" s="93" t="s">
        <v>157</v>
      </c>
      <c r="G44" s="89" t="s">
        <v>158</v>
      </c>
      <c r="H44" s="133" t="s">
        <v>144</v>
      </c>
      <c r="I44" s="88" t="s">
        <v>141</v>
      </c>
      <c r="J44" s="134" t="s">
        <v>142</v>
      </c>
    </row>
    <row r="45" spans="2:10" x14ac:dyDescent="0.25">
      <c r="B45" s="87">
        <v>2008</v>
      </c>
      <c r="C45" s="130">
        <v>0.76569678407350694</v>
      </c>
      <c r="D45" s="131">
        <v>0.6285848982478196</v>
      </c>
      <c r="E45" s="131">
        <v>5.5425904317386232</v>
      </c>
      <c r="F45" s="131">
        <v>3.9040786467347961</v>
      </c>
      <c r="G45" s="131">
        <v>0.71942446043165464</v>
      </c>
      <c r="H45" s="135">
        <v>2.6826865823097812</v>
      </c>
      <c r="I45" s="132">
        <v>0.55749992256945524</v>
      </c>
      <c r="J45" s="285">
        <v>1.3299184966837745</v>
      </c>
    </row>
    <row r="46" spans="2:10" x14ac:dyDescent="0.25">
      <c r="B46" s="87">
        <v>2009</v>
      </c>
      <c r="C46" s="130">
        <v>0.79841837122652259</v>
      </c>
      <c r="D46" s="131">
        <v>0.38314176245210729</v>
      </c>
      <c r="E46" s="131">
        <v>5.5928411633109629</v>
      </c>
      <c r="F46" s="131">
        <v>4.5611909942648632</v>
      </c>
      <c r="G46" s="131">
        <v>1.0515773660490737</v>
      </c>
      <c r="H46" s="135">
        <v>3.0126655422674506</v>
      </c>
      <c r="I46" s="132">
        <v>0.64595090773101238</v>
      </c>
      <c r="J46" s="285">
        <v>1.5284404324662713</v>
      </c>
    </row>
    <row r="47" spans="2:10" x14ac:dyDescent="0.25">
      <c r="B47" s="87">
        <v>2010</v>
      </c>
      <c r="C47" s="130">
        <v>0.91463414634146345</v>
      </c>
      <c r="D47" s="131">
        <v>0.42321644498186217</v>
      </c>
      <c r="E47" s="131">
        <v>5.4771784232365146</v>
      </c>
      <c r="F47" s="131">
        <v>3.3802245595849083</v>
      </c>
      <c r="G47" s="131">
        <v>1.1563169164882228</v>
      </c>
      <c r="H47" s="135">
        <v>2.5464028876208746</v>
      </c>
      <c r="I47" s="132">
        <v>1.0915197313182199</v>
      </c>
      <c r="J47" s="285">
        <v>1.595665761211885</v>
      </c>
    </row>
    <row r="48" spans="2:10" x14ac:dyDescent="0.25">
      <c r="B48" s="87">
        <v>2011</v>
      </c>
      <c r="C48" s="130">
        <v>0.83095299922098154</v>
      </c>
      <c r="D48" s="131">
        <v>0.58309037900874638</v>
      </c>
      <c r="E48" s="131">
        <v>5.4140765991578101</v>
      </c>
      <c r="F48" s="131">
        <v>3.0391514212502235</v>
      </c>
      <c r="G48" s="131">
        <v>0.66716085989621943</v>
      </c>
      <c r="H48" s="135">
        <v>1.969311561499959</v>
      </c>
      <c r="I48" s="132">
        <v>0.81227436823104693</v>
      </c>
      <c r="J48" s="285">
        <v>1.2822480879152633</v>
      </c>
    </row>
    <row r="49" spans="2:10" x14ac:dyDescent="0.25">
      <c r="B49" s="87">
        <v>2012</v>
      </c>
      <c r="C49" s="130">
        <v>0.49796147023124088</v>
      </c>
      <c r="D49" s="131">
        <v>0.3427265803503427</v>
      </c>
      <c r="E49" s="131">
        <v>5.2956751985878201</v>
      </c>
      <c r="F49" s="131">
        <v>3.1689877100894805</v>
      </c>
      <c r="G49" s="131">
        <v>0.79654829074012612</v>
      </c>
      <c r="H49" s="135">
        <v>1.9726422697785568</v>
      </c>
      <c r="I49" s="132">
        <v>0.87364355343020039</v>
      </c>
      <c r="J49" s="285">
        <v>1.1779902887887148</v>
      </c>
    </row>
    <row r="50" spans="2:10" x14ac:dyDescent="0.25">
      <c r="B50" s="87">
        <v>2013</v>
      </c>
      <c r="C50" s="130">
        <v>0.7358843992507359</v>
      </c>
      <c r="D50" s="131">
        <v>0.46493607129019759</v>
      </c>
      <c r="E50" s="131">
        <v>4.2004200420042004</v>
      </c>
      <c r="F50" s="131">
        <v>2.8464789055937803</v>
      </c>
      <c r="G50" s="131">
        <v>1.0087424344317417</v>
      </c>
      <c r="H50" s="135">
        <v>1.902152520992419</v>
      </c>
      <c r="I50" s="132">
        <v>0.76801228819661105</v>
      </c>
      <c r="J50" s="285">
        <v>1.2206952487227605</v>
      </c>
    </row>
    <row r="51" spans="2:10" x14ac:dyDescent="0.25">
      <c r="B51" s="87">
        <v>2014</v>
      </c>
      <c r="C51" s="130">
        <v>0.60608815552222073</v>
      </c>
      <c r="D51" s="131">
        <v>0.81132213013761123</v>
      </c>
      <c r="E51" s="131">
        <v>2.9668411867364748</v>
      </c>
      <c r="F51" s="131">
        <v>2.1711513297772345</v>
      </c>
      <c r="G51" s="131">
        <v>0.60224839400428265</v>
      </c>
      <c r="H51" s="135">
        <v>1.394444496430314</v>
      </c>
      <c r="I51" s="132">
        <v>1.0575430314259486</v>
      </c>
      <c r="J51" s="285">
        <v>1.099381221653585</v>
      </c>
    </row>
    <row r="52" spans="2:10" x14ac:dyDescent="0.25">
      <c r="B52" s="87">
        <v>2015</v>
      </c>
      <c r="C52" s="130">
        <v>0.3321339606974813</v>
      </c>
      <c r="D52" s="131">
        <v>0.71029306690164618</v>
      </c>
      <c r="E52" s="131">
        <v>5.6137724550898209</v>
      </c>
      <c r="F52" s="131">
        <v>2.1271360192293094</v>
      </c>
      <c r="G52" s="131">
        <v>1.3107416879795397</v>
      </c>
      <c r="H52" s="135">
        <v>1.8302585295080687</v>
      </c>
      <c r="I52" s="132">
        <v>0.92250922509225097</v>
      </c>
      <c r="J52" s="285">
        <v>1.2192603044153074</v>
      </c>
    </row>
    <row r="53" spans="2:10" x14ac:dyDescent="0.25">
      <c r="B53" s="247">
        <v>2016</v>
      </c>
      <c r="C53" s="249">
        <v>0.33887794124873133</v>
      </c>
      <c r="D53" s="250">
        <v>0.47781157789173356</v>
      </c>
      <c r="E53" s="250">
        <v>3.4732272069464543</v>
      </c>
      <c r="F53" s="250">
        <v>2.1586377335410791</v>
      </c>
      <c r="G53" s="250">
        <v>0.82493125572868931</v>
      </c>
      <c r="H53" s="251">
        <v>1.4377363394311173</v>
      </c>
      <c r="I53" s="252">
        <v>0.64801378058482106</v>
      </c>
      <c r="J53" s="286">
        <v>0.94836664297513451</v>
      </c>
    </row>
    <row r="54" spans="2:10" ht="15.75" thickBot="1" x14ac:dyDescent="0.3">
      <c r="B54" s="280">
        <v>2017</v>
      </c>
      <c r="C54" s="277">
        <v>0.5502244915925697</v>
      </c>
      <c r="D54" s="278">
        <v>0.17591125769600757</v>
      </c>
      <c r="E54" s="278">
        <v>3.4635233268296064</v>
      </c>
      <c r="F54" s="278">
        <v>2.4691358024691357</v>
      </c>
      <c r="G54" s="278">
        <v>1.0316756669621987</v>
      </c>
      <c r="H54" s="325">
        <v>1.7339452639110322</v>
      </c>
      <c r="I54" s="279">
        <v>0.64836744890292408</v>
      </c>
      <c r="J54" s="287">
        <v>1.075393669252964</v>
      </c>
    </row>
    <row r="55" spans="2:10" ht="15.75" thickBot="1" x14ac:dyDescent="0.3"/>
    <row r="56" spans="2:10" ht="15.75" thickBot="1" x14ac:dyDescent="0.3">
      <c r="B56" s="656" t="s">
        <v>152</v>
      </c>
      <c r="C56" s="657"/>
      <c r="D56" s="657"/>
      <c r="E56" s="657"/>
      <c r="F56" s="657"/>
      <c r="G56" s="657"/>
      <c r="H56" s="657"/>
      <c r="I56" s="657"/>
      <c r="J56" s="658"/>
    </row>
    <row r="57" spans="2:10" ht="45.75" thickBot="1" x14ac:dyDescent="0.3">
      <c r="B57" s="83" t="s">
        <v>137</v>
      </c>
      <c r="C57" s="84" t="s">
        <v>138</v>
      </c>
      <c r="D57" s="85" t="s">
        <v>139</v>
      </c>
      <c r="E57" s="89" t="s">
        <v>156</v>
      </c>
      <c r="F57" s="89" t="s">
        <v>157</v>
      </c>
      <c r="G57" s="89" t="s">
        <v>158</v>
      </c>
      <c r="H57" s="133" t="s">
        <v>144</v>
      </c>
      <c r="I57" s="88" t="s">
        <v>141</v>
      </c>
      <c r="J57" s="134" t="s">
        <v>142</v>
      </c>
    </row>
    <row r="58" spans="2:10" x14ac:dyDescent="0.25">
      <c r="B58" s="87">
        <v>2008</v>
      </c>
      <c r="C58" s="97">
        <v>4.6842626790379249</v>
      </c>
      <c r="D58" s="28">
        <v>5.9715565333542857</v>
      </c>
      <c r="E58" s="97">
        <v>72.578763127187855</v>
      </c>
      <c r="F58" s="28">
        <v>46.616558127083337</v>
      </c>
      <c r="G58" s="28">
        <v>30.09592326139089</v>
      </c>
      <c r="H58" s="113">
        <v>43.771530746795797</v>
      </c>
      <c r="I58" s="96">
        <v>7.2629851023631797</v>
      </c>
      <c r="J58" s="257">
        <v>18.871050905536578</v>
      </c>
    </row>
    <row r="59" spans="2:10" x14ac:dyDescent="0.25">
      <c r="B59" s="87">
        <v>2009</v>
      </c>
      <c r="C59" s="97">
        <v>8.7902060679796197</v>
      </c>
      <c r="D59" s="28">
        <v>21.072796934865899</v>
      </c>
      <c r="E59" s="97">
        <v>54.670022371364659</v>
      </c>
      <c r="F59" s="28">
        <v>62.585522331142471</v>
      </c>
      <c r="G59" s="28">
        <v>14.872308462694042</v>
      </c>
      <c r="H59" s="113">
        <v>37.658319278343136</v>
      </c>
      <c r="I59" s="96">
        <v>13.513972938056707</v>
      </c>
      <c r="J59" s="257">
        <v>22.228283103777443</v>
      </c>
    </row>
    <row r="60" spans="2:10" x14ac:dyDescent="0.25">
      <c r="B60" s="87">
        <v>2010</v>
      </c>
      <c r="C60" s="97">
        <v>8.6382113821138216</v>
      </c>
      <c r="D60" s="28">
        <v>23.941958887545344</v>
      </c>
      <c r="E60" s="97">
        <v>83.186721991701233</v>
      </c>
      <c r="F60" s="28">
        <v>39.09793073919878</v>
      </c>
      <c r="G60" s="28">
        <v>7.237687366167024</v>
      </c>
      <c r="H60" s="113">
        <v>28.948356827436644</v>
      </c>
      <c r="I60" s="96">
        <v>8.7741393786733823</v>
      </c>
      <c r="J60" s="257">
        <v>19.961685358973476</v>
      </c>
    </row>
    <row r="61" spans="2:10" x14ac:dyDescent="0.25">
      <c r="B61" s="87">
        <v>2011</v>
      </c>
      <c r="C61" s="97">
        <v>12.152687613606854</v>
      </c>
      <c r="D61" s="28">
        <v>13.411078717201166</v>
      </c>
      <c r="E61" s="97">
        <v>66.573090034088636</v>
      </c>
      <c r="F61" s="28">
        <v>35.456766581252609</v>
      </c>
      <c r="G61" s="28">
        <v>11.489992587101556</v>
      </c>
      <c r="H61" s="113">
        <v>25.375400016410925</v>
      </c>
      <c r="I61" s="96">
        <v>3.7003610108303246</v>
      </c>
      <c r="J61" s="257">
        <v>16.515716568993074</v>
      </c>
    </row>
    <row r="62" spans="2:10" x14ac:dyDescent="0.25">
      <c r="B62" s="87">
        <v>2012</v>
      </c>
      <c r="C62" s="97">
        <v>10.270455323519343</v>
      </c>
      <c r="D62" s="28">
        <v>11.157654226961156</v>
      </c>
      <c r="E62" s="97">
        <v>93.292144748455428</v>
      </c>
      <c r="F62" s="28">
        <v>24.091508841475708</v>
      </c>
      <c r="G62" s="28">
        <v>8.9943577829405896</v>
      </c>
      <c r="H62" s="113">
        <v>22.826289121723299</v>
      </c>
      <c r="I62" s="96">
        <v>5.4717675188523076</v>
      </c>
      <c r="J62" s="257">
        <v>15.041353612817096</v>
      </c>
    </row>
    <row r="63" spans="2:10" x14ac:dyDescent="0.25">
      <c r="B63" s="87">
        <v>2013</v>
      </c>
      <c r="C63" s="97">
        <v>17.46052983676746</v>
      </c>
      <c r="D63" s="28">
        <v>3.2158078264238665</v>
      </c>
      <c r="E63" s="97">
        <v>68.406840684068399</v>
      </c>
      <c r="F63" s="28">
        <v>35.481109867094403</v>
      </c>
      <c r="G63" s="28">
        <v>26.664425016812377</v>
      </c>
      <c r="H63" s="113">
        <v>32.60967415938984</v>
      </c>
      <c r="I63" s="96">
        <v>17.472279556472902</v>
      </c>
      <c r="J63" s="257">
        <v>21.270614708994103</v>
      </c>
    </row>
    <row r="64" spans="2:10" x14ac:dyDescent="0.25">
      <c r="B64" s="87">
        <v>2014</v>
      </c>
      <c r="C64" s="97">
        <v>2.7779040461435116</v>
      </c>
      <c r="D64" s="28">
        <v>11.142157253889859</v>
      </c>
      <c r="E64" s="97">
        <v>82.303664921465966</v>
      </c>
      <c r="F64" s="28">
        <v>56.20104649494094</v>
      </c>
      <c r="G64" s="28">
        <v>11.476177730192719</v>
      </c>
      <c r="H64" s="113">
        <v>34.41892672175824</v>
      </c>
      <c r="I64" s="96">
        <v>15.841994610760709</v>
      </c>
      <c r="J64" s="257">
        <v>21.570203125475103</v>
      </c>
    </row>
    <row r="65" spans="2:10" x14ac:dyDescent="0.25">
      <c r="B65" s="87">
        <v>2015</v>
      </c>
      <c r="C65" s="97">
        <v>3.8748962081372822</v>
      </c>
      <c r="D65" s="28">
        <v>18.795447308782023</v>
      </c>
      <c r="E65" s="97">
        <v>37.537425149700596</v>
      </c>
      <c r="F65" s="28">
        <v>44.959920406437682</v>
      </c>
      <c r="G65" s="28">
        <v>15.728900255754475</v>
      </c>
      <c r="H65" s="113">
        <v>27.862025594701329</v>
      </c>
      <c r="I65" s="96">
        <v>8.4501845018450172</v>
      </c>
      <c r="J65" s="257">
        <v>18.333780119100453</v>
      </c>
    </row>
    <row r="66" spans="2:10" x14ac:dyDescent="0.25">
      <c r="B66" s="247">
        <v>2016</v>
      </c>
      <c r="C66" s="118">
        <v>3.1063811281133709</v>
      </c>
      <c r="D66" s="33">
        <v>8.0033439296865385</v>
      </c>
      <c r="E66" s="118">
        <v>14.761215629522431</v>
      </c>
      <c r="F66" s="33">
        <v>19.759837714722188</v>
      </c>
      <c r="G66" s="33">
        <v>18.148487626031166</v>
      </c>
      <c r="H66" s="254">
        <v>18.469382206538199</v>
      </c>
      <c r="I66" s="255">
        <v>10.025154370223996</v>
      </c>
      <c r="J66" s="258">
        <v>12.650688980604089</v>
      </c>
    </row>
    <row r="67" spans="2:10" ht="15.75" thickBot="1" x14ac:dyDescent="0.3">
      <c r="B67" s="273">
        <v>2017</v>
      </c>
      <c r="C67" s="281">
        <v>5.2821551192886691</v>
      </c>
      <c r="D67" s="282">
        <v>14.600634388768629</v>
      </c>
      <c r="E67" s="282">
        <v>80.700093515129836</v>
      </c>
      <c r="F67" s="282">
        <v>22.170781893004115</v>
      </c>
      <c r="G67" s="282">
        <v>14.250020149915372</v>
      </c>
      <c r="H67" s="326">
        <v>22.313137738223546</v>
      </c>
      <c r="I67" s="283">
        <v>5.2250788529235646</v>
      </c>
      <c r="J67" s="284">
        <v>14.664068073933418</v>
      </c>
    </row>
    <row r="68" spans="2:10" ht="15.75" thickBot="1" x14ac:dyDescent="0.3"/>
    <row r="69" spans="2:10" ht="15.75" thickBot="1" x14ac:dyDescent="0.3">
      <c r="B69" s="647" t="s">
        <v>188</v>
      </c>
      <c r="C69" s="648"/>
      <c r="D69" s="648"/>
      <c r="E69" s="648"/>
      <c r="F69" s="648"/>
      <c r="G69" s="648"/>
      <c r="H69" s="648"/>
      <c r="I69" s="648"/>
      <c r="J69" s="649"/>
    </row>
    <row r="70" spans="2:10" ht="45.75" thickBot="1" x14ac:dyDescent="0.3">
      <c r="B70" s="226" t="s">
        <v>137</v>
      </c>
      <c r="C70" s="225" t="s">
        <v>138</v>
      </c>
      <c r="D70" s="89" t="s">
        <v>139</v>
      </c>
      <c r="E70" s="89" t="s">
        <v>156</v>
      </c>
      <c r="F70" s="89" t="s">
        <v>189</v>
      </c>
      <c r="G70" s="89" t="s">
        <v>158</v>
      </c>
      <c r="H70" s="133" t="s">
        <v>144</v>
      </c>
      <c r="I70" s="93" t="s">
        <v>141</v>
      </c>
      <c r="J70" s="134" t="s">
        <v>142</v>
      </c>
    </row>
    <row r="71" spans="2:10" x14ac:dyDescent="0.25">
      <c r="B71" s="87">
        <v>2008</v>
      </c>
      <c r="C71" s="97">
        <v>6.117647058823529</v>
      </c>
      <c r="D71" s="28">
        <v>9.5</v>
      </c>
      <c r="E71" s="28">
        <v>13.094736842105263</v>
      </c>
      <c r="F71" s="28">
        <v>11.94047619047619</v>
      </c>
      <c r="G71" s="28">
        <v>41.833333333333336</v>
      </c>
      <c r="H71" s="126">
        <v>16.316304347826087</v>
      </c>
      <c r="I71" s="96">
        <v>13.027777777777779</v>
      </c>
      <c r="J71" s="257">
        <v>14.189629629629628</v>
      </c>
    </row>
    <row r="72" spans="2:10" x14ac:dyDescent="0.25">
      <c r="B72" s="87">
        <v>2009</v>
      </c>
      <c r="C72" s="97">
        <v>11.009523809523809</v>
      </c>
      <c r="D72" s="28">
        <v>55</v>
      </c>
      <c r="E72" s="28">
        <v>9.7750000000000004</v>
      </c>
      <c r="F72" s="28">
        <v>13.721311475409836</v>
      </c>
      <c r="G72" s="28">
        <v>14.142857142857142</v>
      </c>
      <c r="H72" s="126">
        <v>12.5</v>
      </c>
      <c r="I72" s="96">
        <v>20.921052631578949</v>
      </c>
      <c r="J72" s="257">
        <v>14.543113772455088</v>
      </c>
    </row>
    <row r="73" spans="2:10" x14ac:dyDescent="0.25">
      <c r="B73" s="87">
        <v>2010</v>
      </c>
      <c r="C73" s="97">
        <v>9.4444444444444446</v>
      </c>
      <c r="D73" s="28">
        <v>56.571428571428569</v>
      </c>
      <c r="E73" s="28">
        <v>15.187878787878788</v>
      </c>
      <c r="F73" s="28">
        <v>11.566666666666666</v>
      </c>
      <c r="G73" s="28">
        <v>6.2592592592592595</v>
      </c>
      <c r="H73" s="126">
        <v>11.368333333333334</v>
      </c>
      <c r="I73" s="96">
        <v>8.0384615384615383</v>
      </c>
      <c r="J73" s="257">
        <v>12.509941520467835</v>
      </c>
    </row>
    <row r="74" spans="2:10" x14ac:dyDescent="0.25">
      <c r="B74" s="87">
        <v>2011</v>
      </c>
      <c r="C74" s="97">
        <v>14.625</v>
      </c>
      <c r="D74" s="28">
        <v>23</v>
      </c>
      <c r="E74" s="28">
        <v>12.296296296296296</v>
      </c>
      <c r="F74" s="28">
        <v>11.666666666666666</v>
      </c>
      <c r="G74" s="28">
        <v>17.222222222222221</v>
      </c>
      <c r="H74" s="126">
        <v>12.885416666666666</v>
      </c>
      <c r="I74" s="96">
        <v>4.5555555555555554</v>
      </c>
      <c r="J74" s="257">
        <v>12.880281690140846</v>
      </c>
    </row>
    <row r="75" spans="2:10" x14ac:dyDescent="0.25">
      <c r="B75" s="87">
        <v>2012</v>
      </c>
      <c r="C75" s="97">
        <v>20.625</v>
      </c>
      <c r="D75" s="28">
        <v>32.555555555555557</v>
      </c>
      <c r="E75" s="28">
        <v>17.616666666666667</v>
      </c>
      <c r="F75" s="28">
        <v>7.6022727272727275</v>
      </c>
      <c r="G75" s="28">
        <v>11.291666666666666</v>
      </c>
      <c r="H75" s="126">
        <v>11.571428571428571</v>
      </c>
      <c r="I75" s="96">
        <v>6.2631578947368425</v>
      </c>
      <c r="J75" s="257">
        <v>12.76865671641791</v>
      </c>
    </row>
    <row r="76" spans="2:10" x14ac:dyDescent="0.25">
      <c r="B76" s="87">
        <v>2013</v>
      </c>
      <c r="C76" s="97">
        <v>23.727272727272727</v>
      </c>
      <c r="D76" s="28">
        <v>6.916666666666667</v>
      </c>
      <c r="E76" s="28">
        <v>16.285714285714285</v>
      </c>
      <c r="F76" s="28">
        <v>12.464912280701755</v>
      </c>
      <c r="G76" s="28">
        <v>26.433333333333334</v>
      </c>
      <c r="H76" s="126">
        <v>17.143564356435643</v>
      </c>
      <c r="I76" s="96">
        <v>22.75</v>
      </c>
      <c r="J76" s="257">
        <v>17.425000000000001</v>
      </c>
    </row>
    <row r="77" spans="2:10" x14ac:dyDescent="0.25">
      <c r="B77" s="87">
        <v>2014</v>
      </c>
      <c r="C77" s="97">
        <v>4.583333333333333</v>
      </c>
      <c r="D77" s="28">
        <v>13.733333333333333</v>
      </c>
      <c r="E77" s="28">
        <v>27.741176470588236</v>
      </c>
      <c r="F77" s="28">
        <v>25.885365853658534</v>
      </c>
      <c r="G77" s="28">
        <v>19.055555555555557</v>
      </c>
      <c r="H77" s="126">
        <v>24.682894736842105</v>
      </c>
      <c r="I77" s="96">
        <v>14.98</v>
      </c>
      <c r="J77" s="257">
        <v>19.620312500000001</v>
      </c>
    </row>
    <row r="78" spans="2:10" x14ac:dyDescent="0.25">
      <c r="B78" s="87">
        <v>2015</v>
      </c>
      <c r="C78" s="97">
        <v>11.666666666666666</v>
      </c>
      <c r="D78" s="28">
        <v>26.46153846153846</v>
      </c>
      <c r="E78" s="28">
        <v>6.6866666666666665</v>
      </c>
      <c r="F78" s="28">
        <v>21.136363636363637</v>
      </c>
      <c r="G78" s="28">
        <v>12</v>
      </c>
      <c r="H78" s="126">
        <v>15.222999999999999</v>
      </c>
      <c r="I78" s="96">
        <v>9.16</v>
      </c>
      <c r="J78" s="257">
        <v>15.036805555555556</v>
      </c>
    </row>
    <row r="79" spans="2:10" x14ac:dyDescent="0.25">
      <c r="B79" s="247">
        <v>2016</v>
      </c>
      <c r="C79" s="118">
        <v>9.1666666666666661</v>
      </c>
      <c r="D79" s="33">
        <v>16.75</v>
      </c>
      <c r="E79" s="33">
        <v>4.25</v>
      </c>
      <c r="F79" s="33">
        <v>9.1538461538461533</v>
      </c>
      <c r="G79" s="33">
        <v>22</v>
      </c>
      <c r="H79" s="256">
        <v>12.846153846153847</v>
      </c>
      <c r="I79" s="255">
        <v>15.470588235294118</v>
      </c>
      <c r="J79" s="258">
        <v>13.339449541284404</v>
      </c>
    </row>
    <row r="80" spans="2:10" ht="15.75" thickBot="1" x14ac:dyDescent="0.3">
      <c r="B80" s="273">
        <v>2017</v>
      </c>
      <c r="C80" s="281">
        <v>9.6</v>
      </c>
      <c r="D80" s="282">
        <v>83</v>
      </c>
      <c r="E80" s="282">
        <v>23.3</v>
      </c>
      <c r="F80" s="282">
        <v>8.9791666666666661</v>
      </c>
      <c r="G80" s="282">
        <v>13.8125</v>
      </c>
      <c r="H80" s="326">
        <v>12.868421052631579</v>
      </c>
      <c r="I80" s="283">
        <v>8.0588235294117645</v>
      </c>
      <c r="J80" s="284">
        <v>13.635999999999999</v>
      </c>
    </row>
  </sheetData>
  <mergeCells count="6">
    <mergeCell ref="B69:J69"/>
    <mergeCell ref="B2:Q2"/>
    <mergeCell ref="B30:J30"/>
    <mergeCell ref="B56:J56"/>
    <mergeCell ref="B43:J43"/>
    <mergeCell ref="B13:G13"/>
  </mergeCells>
  <pageMargins left="0.7" right="0.7" top="0.75" bottom="0.75" header="0.3" footer="0.3"/>
  <pageSetup paperSize="9"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Drop Down 2">
              <controlPr defaultSize="0" autoLine="0" autoPict="0">
                <anchor moveWithCells="1">
                  <from>
                    <xdr:col>1</xdr:col>
                    <xdr:colOff>0</xdr:colOff>
                    <xdr:row>2</xdr:row>
                    <xdr:rowOff>152400</xdr:rowOff>
                  </from>
                  <to>
                    <xdr:col>2</xdr:col>
                    <xdr:colOff>0</xdr:colOff>
                    <xdr:row>2</xdr:row>
                    <xdr:rowOff>409575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65"/>
  <sheetViews>
    <sheetView workbookViewId="0"/>
  </sheetViews>
  <sheetFormatPr defaultRowHeight="15" x14ac:dyDescent="0.25"/>
  <cols>
    <col min="3" max="3" width="14.28515625" customWidth="1"/>
    <col min="4" max="4" width="5.28515625" bestFit="1" customWidth="1"/>
    <col min="5" max="19" width="9.7109375" customWidth="1"/>
  </cols>
  <sheetData>
    <row r="1" spans="1:19" ht="15.75" thickBot="1" x14ac:dyDescent="0.3"/>
    <row r="2" spans="1:19" ht="45.75" customHeight="1" thickBot="1" x14ac:dyDescent="0.3">
      <c r="B2" s="672" t="s">
        <v>266</v>
      </c>
      <c r="C2" s="673"/>
      <c r="D2" s="404" t="s">
        <v>4</v>
      </c>
      <c r="E2" s="405" t="s">
        <v>5</v>
      </c>
      <c r="F2" s="405" t="s">
        <v>6</v>
      </c>
      <c r="G2" s="405" t="s">
        <v>7</v>
      </c>
      <c r="H2" s="405" t="s">
        <v>8</v>
      </c>
      <c r="I2" s="405" t="s">
        <v>9</v>
      </c>
      <c r="J2" s="406" t="s">
        <v>10</v>
      </c>
      <c r="K2" s="261" t="s">
        <v>11</v>
      </c>
      <c r="L2" s="261" t="s">
        <v>12</v>
      </c>
      <c r="M2" s="405" t="s">
        <v>13</v>
      </c>
      <c r="N2" s="405" t="s">
        <v>14</v>
      </c>
      <c r="O2" s="405" t="s">
        <v>15</v>
      </c>
      <c r="P2" s="406" t="s">
        <v>16</v>
      </c>
      <c r="Q2" s="405" t="s">
        <v>17</v>
      </c>
      <c r="R2" s="405" t="s">
        <v>18</v>
      </c>
      <c r="S2" s="386" t="s">
        <v>19</v>
      </c>
    </row>
    <row r="3" spans="1:19" x14ac:dyDescent="0.25">
      <c r="B3" s="666" t="s">
        <v>20</v>
      </c>
      <c r="C3" s="667"/>
      <c r="D3" s="384" t="s">
        <v>23</v>
      </c>
      <c r="E3" s="22">
        <v>274.94</v>
      </c>
      <c r="F3" s="23">
        <v>0</v>
      </c>
      <c r="G3" s="23">
        <v>1</v>
      </c>
      <c r="H3" s="23">
        <v>1</v>
      </c>
      <c r="I3" s="23">
        <v>4</v>
      </c>
      <c r="J3" s="24">
        <v>6</v>
      </c>
      <c r="K3" s="23">
        <v>37</v>
      </c>
      <c r="L3" s="23">
        <v>8</v>
      </c>
      <c r="M3" s="25">
        <v>0.3637157197934095</v>
      </c>
      <c r="N3" s="25">
        <v>0.3637157197934095</v>
      </c>
      <c r="O3" s="25">
        <v>1.454862879173638</v>
      </c>
      <c r="P3" s="26">
        <v>2.1822943187604569</v>
      </c>
      <c r="Q3" s="22">
        <v>13.457481632356149</v>
      </c>
      <c r="R3" s="22">
        <v>2.9097257583472755</v>
      </c>
      <c r="S3" s="156">
        <v>37</v>
      </c>
    </row>
    <row r="4" spans="1:19" x14ac:dyDescent="0.25">
      <c r="B4" s="668"/>
      <c r="C4" s="669"/>
      <c r="D4" s="385" t="s">
        <v>24</v>
      </c>
      <c r="E4" s="28">
        <v>74</v>
      </c>
      <c r="F4" s="29">
        <v>0</v>
      </c>
      <c r="G4" s="29">
        <v>0</v>
      </c>
      <c r="H4" s="29">
        <v>0</v>
      </c>
      <c r="I4" s="29">
        <v>0</v>
      </c>
      <c r="J4" s="30">
        <v>0</v>
      </c>
      <c r="K4" s="29">
        <v>0</v>
      </c>
      <c r="L4" s="29">
        <v>0</v>
      </c>
      <c r="M4" s="31">
        <v>0</v>
      </c>
      <c r="N4" s="31">
        <v>0</v>
      </c>
      <c r="O4" s="31">
        <v>0</v>
      </c>
      <c r="P4" s="32">
        <v>0</v>
      </c>
      <c r="Q4" s="28">
        <v>0</v>
      </c>
      <c r="R4" s="28">
        <v>0</v>
      </c>
      <c r="S4" s="173">
        <v>0</v>
      </c>
    </row>
    <row r="5" spans="1:19" x14ac:dyDescent="0.25">
      <c r="B5" s="668"/>
      <c r="C5" s="669"/>
      <c r="D5" s="385" t="s">
        <v>26</v>
      </c>
      <c r="E5" s="28" t="s">
        <v>267</v>
      </c>
      <c r="F5" s="29">
        <v>0</v>
      </c>
      <c r="G5" s="29">
        <v>0</v>
      </c>
      <c r="H5" s="29">
        <v>0</v>
      </c>
      <c r="I5" s="29">
        <v>7</v>
      </c>
      <c r="J5" s="30">
        <v>7</v>
      </c>
      <c r="K5" s="29">
        <v>0</v>
      </c>
      <c r="L5" s="29">
        <v>0</v>
      </c>
      <c r="M5" s="31">
        <v>0</v>
      </c>
      <c r="N5" s="31">
        <v>0</v>
      </c>
      <c r="O5" s="31">
        <v>6.25</v>
      </c>
      <c r="P5" s="32">
        <v>6.25</v>
      </c>
      <c r="Q5" s="28">
        <v>0</v>
      </c>
      <c r="R5" s="28">
        <v>0</v>
      </c>
      <c r="S5" s="173">
        <v>0</v>
      </c>
    </row>
    <row r="6" spans="1:19" x14ac:dyDescent="0.25">
      <c r="B6" s="668"/>
      <c r="C6" s="669"/>
      <c r="D6" s="385" t="s">
        <v>27</v>
      </c>
      <c r="E6" s="28" t="s">
        <v>111</v>
      </c>
      <c r="F6" s="29">
        <v>0</v>
      </c>
      <c r="G6" s="29">
        <v>0</v>
      </c>
      <c r="H6" s="29">
        <v>0</v>
      </c>
      <c r="I6" s="29">
        <v>0</v>
      </c>
      <c r="J6" s="30">
        <v>0</v>
      </c>
      <c r="K6" s="29">
        <v>0</v>
      </c>
      <c r="L6" s="29">
        <v>0</v>
      </c>
      <c r="M6" s="31">
        <v>0</v>
      </c>
      <c r="N6" s="31">
        <v>0</v>
      </c>
      <c r="O6" s="31">
        <v>0</v>
      </c>
      <c r="P6" s="32">
        <v>0</v>
      </c>
      <c r="Q6" s="28">
        <v>0</v>
      </c>
      <c r="R6" s="28">
        <v>0</v>
      </c>
      <c r="S6" s="173">
        <v>0</v>
      </c>
    </row>
    <row r="7" spans="1:19" x14ac:dyDescent="0.25">
      <c r="B7" s="668"/>
      <c r="C7" s="669"/>
      <c r="D7" s="385" t="s">
        <v>28</v>
      </c>
      <c r="E7" s="28">
        <v>497</v>
      </c>
      <c r="F7" s="29">
        <v>0</v>
      </c>
      <c r="G7" s="29">
        <v>2</v>
      </c>
      <c r="H7" s="29">
        <v>1</v>
      </c>
      <c r="I7" s="29">
        <v>5</v>
      </c>
      <c r="J7" s="30">
        <v>8</v>
      </c>
      <c r="K7" s="29">
        <v>13</v>
      </c>
      <c r="L7" s="29">
        <v>5</v>
      </c>
      <c r="M7" s="31">
        <v>0.4024144869215292</v>
      </c>
      <c r="N7" s="31">
        <v>0.2012072434607646</v>
      </c>
      <c r="O7" s="31">
        <v>1.0060362173038229</v>
      </c>
      <c r="P7" s="32">
        <v>1.6096579476861168</v>
      </c>
      <c r="Q7" s="28">
        <v>2.6156941649899399</v>
      </c>
      <c r="R7" s="28">
        <v>1.0060362173038229</v>
      </c>
      <c r="S7" s="173">
        <v>6.5</v>
      </c>
    </row>
    <row r="8" spans="1:19" x14ac:dyDescent="0.25">
      <c r="B8" s="668"/>
      <c r="C8" s="669"/>
      <c r="D8" s="385" t="s">
        <v>29</v>
      </c>
      <c r="E8" s="28">
        <v>428</v>
      </c>
      <c r="F8" s="29">
        <v>0</v>
      </c>
      <c r="G8" s="29">
        <v>6</v>
      </c>
      <c r="H8" s="29">
        <v>0</v>
      </c>
      <c r="I8" s="29">
        <v>1</v>
      </c>
      <c r="J8" s="30">
        <v>7</v>
      </c>
      <c r="K8" s="29">
        <v>45</v>
      </c>
      <c r="L8" s="29">
        <v>1</v>
      </c>
      <c r="M8" s="31">
        <v>1.4018691588785046</v>
      </c>
      <c r="N8" s="31">
        <v>0</v>
      </c>
      <c r="O8" s="31">
        <v>0.23364485981308411</v>
      </c>
      <c r="P8" s="32">
        <v>1.6355140186915889</v>
      </c>
      <c r="Q8" s="28">
        <v>10.514018691588785</v>
      </c>
      <c r="R8" s="28">
        <v>0.23364485981308408</v>
      </c>
      <c r="S8" s="173">
        <v>7.5</v>
      </c>
    </row>
    <row r="9" spans="1:19" x14ac:dyDescent="0.25">
      <c r="B9" s="668"/>
      <c r="C9" s="669"/>
      <c r="D9" s="385" t="s">
        <v>30</v>
      </c>
      <c r="E9" s="28">
        <v>396</v>
      </c>
      <c r="F9" s="29">
        <v>0</v>
      </c>
      <c r="G9" s="29">
        <v>0</v>
      </c>
      <c r="H9" s="29">
        <v>3</v>
      </c>
      <c r="I9" s="29">
        <v>0</v>
      </c>
      <c r="J9" s="30">
        <v>3</v>
      </c>
      <c r="K9" s="29">
        <v>0</v>
      </c>
      <c r="L9" s="29">
        <v>65</v>
      </c>
      <c r="M9" s="31">
        <v>0</v>
      </c>
      <c r="N9" s="31">
        <v>0.75757575757575757</v>
      </c>
      <c r="O9" s="31">
        <v>0</v>
      </c>
      <c r="P9" s="32">
        <v>0.75757575757575757</v>
      </c>
      <c r="Q9" s="28">
        <v>0</v>
      </c>
      <c r="R9" s="28">
        <v>16.414141414141415</v>
      </c>
      <c r="S9" s="173">
        <v>0</v>
      </c>
    </row>
    <row r="10" spans="1:19" ht="15.75" thickBot="1" x14ac:dyDescent="0.3">
      <c r="B10" s="670"/>
      <c r="C10" s="671"/>
      <c r="D10" s="390" t="s">
        <v>116</v>
      </c>
      <c r="E10" s="52">
        <v>21</v>
      </c>
      <c r="F10" s="53">
        <v>0</v>
      </c>
      <c r="G10" s="53">
        <v>1</v>
      </c>
      <c r="H10" s="53">
        <v>0</v>
      </c>
      <c r="I10" s="53">
        <v>0</v>
      </c>
      <c r="J10" s="323">
        <v>1</v>
      </c>
      <c r="K10" s="53">
        <v>1</v>
      </c>
      <c r="L10" s="53">
        <v>0</v>
      </c>
      <c r="M10" s="54">
        <v>4.7619047619047619</v>
      </c>
      <c r="N10" s="54">
        <v>0</v>
      </c>
      <c r="O10" s="54">
        <v>0</v>
      </c>
      <c r="P10" s="324">
        <v>4.7619047619047619</v>
      </c>
      <c r="Q10" s="52">
        <v>4.7619047619047619</v>
      </c>
      <c r="R10" s="52">
        <v>0</v>
      </c>
      <c r="S10" s="343">
        <v>1</v>
      </c>
    </row>
    <row r="11" spans="1:19" x14ac:dyDescent="0.25">
      <c r="B11" s="662" t="s">
        <v>21</v>
      </c>
      <c r="C11" s="663"/>
      <c r="D11" s="663"/>
      <c r="E11" s="62">
        <v>1817.44</v>
      </c>
      <c r="F11" s="63">
        <v>0</v>
      </c>
      <c r="G11" s="63">
        <v>10</v>
      </c>
      <c r="H11" s="63">
        <v>5</v>
      </c>
      <c r="I11" s="63">
        <v>17</v>
      </c>
      <c r="J11" s="407">
        <v>32</v>
      </c>
      <c r="K11" s="63">
        <v>96</v>
      </c>
      <c r="L11" s="63">
        <v>79</v>
      </c>
      <c r="M11" s="64">
        <v>0.55022449159257003</v>
      </c>
      <c r="N11" s="64">
        <v>0.27511224579628502</v>
      </c>
      <c r="O11" s="64">
        <v>0.93538163570736899</v>
      </c>
      <c r="P11" s="408">
        <v>1.7607183730962199</v>
      </c>
      <c r="Q11" s="62">
        <v>5.28215511928867</v>
      </c>
      <c r="R11" s="62">
        <v>4.3467734835813001</v>
      </c>
      <c r="S11" s="391">
        <v>9.6</v>
      </c>
    </row>
    <row r="12" spans="1:19" ht="15.75" thickBot="1" x14ac:dyDescent="0.3">
      <c r="B12" s="664" t="s">
        <v>22</v>
      </c>
      <c r="C12" s="665"/>
      <c r="D12" s="665"/>
      <c r="E12" s="44">
        <v>11623.65035</v>
      </c>
      <c r="F12" s="37">
        <v>0</v>
      </c>
      <c r="G12" s="37">
        <v>125</v>
      </c>
      <c r="H12" s="37">
        <v>30</v>
      </c>
      <c r="I12" s="37">
        <v>136</v>
      </c>
      <c r="J12" s="45">
        <v>291</v>
      </c>
      <c r="K12" s="44">
        <v>1704.5</v>
      </c>
      <c r="L12" s="37">
        <v>608</v>
      </c>
      <c r="M12" s="46">
        <v>1.07539366925296</v>
      </c>
      <c r="N12" s="46">
        <v>0.258094480620711</v>
      </c>
      <c r="O12" s="46">
        <v>1.1700283121472299</v>
      </c>
      <c r="P12" s="47">
        <v>2.5035164620209001</v>
      </c>
      <c r="Q12" s="44">
        <v>14.6640680739334</v>
      </c>
      <c r="R12" s="44">
        <v>5.2307148072464198</v>
      </c>
      <c r="S12" s="392">
        <v>13.635999999999999</v>
      </c>
    </row>
    <row r="13" spans="1:19" ht="15.75" thickBot="1" x14ac:dyDescent="0.3"/>
    <row r="14" spans="1:19" ht="45.75" thickBot="1" x14ac:dyDescent="0.3">
      <c r="B14" s="682" t="s">
        <v>204</v>
      </c>
      <c r="C14" s="683"/>
      <c r="D14" s="260" t="s">
        <v>4</v>
      </c>
      <c r="E14" s="261" t="s">
        <v>5</v>
      </c>
      <c r="F14" s="261" t="s">
        <v>6</v>
      </c>
      <c r="G14" s="261" t="s">
        <v>7</v>
      </c>
      <c r="H14" s="261" t="s">
        <v>8</v>
      </c>
      <c r="I14" s="261" t="s">
        <v>9</v>
      </c>
      <c r="J14" s="262" t="s">
        <v>10</v>
      </c>
      <c r="K14" s="261" t="s">
        <v>11</v>
      </c>
      <c r="L14" s="261" t="s">
        <v>12</v>
      </c>
      <c r="M14" s="261" t="s">
        <v>13</v>
      </c>
      <c r="N14" s="261" t="s">
        <v>14</v>
      </c>
      <c r="O14" s="261" t="s">
        <v>15</v>
      </c>
      <c r="P14" s="262" t="s">
        <v>16</v>
      </c>
      <c r="Q14" s="261" t="s">
        <v>17</v>
      </c>
      <c r="R14" s="261" t="s">
        <v>18</v>
      </c>
      <c r="S14" s="263" t="s">
        <v>19</v>
      </c>
    </row>
    <row r="15" spans="1:19" x14ac:dyDescent="0.25">
      <c r="A15" s="264"/>
      <c r="B15" s="691" t="s">
        <v>20</v>
      </c>
      <c r="C15" s="692"/>
      <c r="D15" s="319" t="s">
        <v>23</v>
      </c>
      <c r="E15" s="309">
        <v>351.61900000000003</v>
      </c>
      <c r="F15" s="299">
        <v>0</v>
      </c>
      <c r="G15" s="299">
        <v>2</v>
      </c>
      <c r="H15" s="299">
        <v>3</v>
      </c>
      <c r="I15" s="299">
        <v>5</v>
      </c>
      <c r="J15" s="24">
        <v>10</v>
      </c>
      <c r="K15" s="299">
        <v>9</v>
      </c>
      <c r="L15" s="299">
        <v>139</v>
      </c>
      <c r="M15" s="300">
        <v>0.56879747681439286</v>
      </c>
      <c r="N15" s="300">
        <v>0.85319621522158917</v>
      </c>
      <c r="O15" s="300">
        <v>1.4219936920359819</v>
      </c>
      <c r="P15" s="26">
        <v>2.8439873840719638</v>
      </c>
      <c r="Q15" s="309">
        <v>2.5595886456647676</v>
      </c>
      <c r="R15" s="309">
        <v>39.531424638600299</v>
      </c>
      <c r="S15" s="393">
        <v>4.5</v>
      </c>
    </row>
    <row r="16" spans="1:19" x14ac:dyDescent="0.25">
      <c r="A16" s="264"/>
      <c r="B16" s="693"/>
      <c r="C16" s="694"/>
      <c r="D16" s="320" t="s">
        <v>24</v>
      </c>
      <c r="E16" s="239">
        <v>7</v>
      </c>
      <c r="F16" s="238">
        <v>0</v>
      </c>
      <c r="G16" s="238">
        <v>0</v>
      </c>
      <c r="H16" s="238">
        <v>0</v>
      </c>
      <c r="I16" s="238">
        <v>0</v>
      </c>
      <c r="J16" s="30">
        <v>0</v>
      </c>
      <c r="K16" s="238">
        <v>0</v>
      </c>
      <c r="L16" s="238">
        <v>0</v>
      </c>
      <c r="M16" s="243">
        <v>0</v>
      </c>
      <c r="N16" s="243">
        <v>0</v>
      </c>
      <c r="O16" s="243">
        <v>0</v>
      </c>
      <c r="P16" s="32">
        <v>0</v>
      </c>
      <c r="Q16" s="239">
        <v>0</v>
      </c>
      <c r="R16" s="239">
        <v>0</v>
      </c>
      <c r="S16" s="394">
        <v>0</v>
      </c>
    </row>
    <row r="17" spans="1:19" x14ac:dyDescent="0.25">
      <c r="A17" s="264"/>
      <c r="B17" s="693"/>
      <c r="C17" s="694"/>
      <c r="D17" s="320" t="s">
        <v>25</v>
      </c>
      <c r="E17" s="239" t="s">
        <v>210</v>
      </c>
      <c r="F17" s="238">
        <v>0</v>
      </c>
      <c r="G17" s="238">
        <v>0</v>
      </c>
      <c r="H17" s="238">
        <v>0</v>
      </c>
      <c r="I17" s="238">
        <v>2</v>
      </c>
      <c r="J17" s="30">
        <v>2</v>
      </c>
      <c r="K17" s="238">
        <v>0</v>
      </c>
      <c r="L17" s="238">
        <v>0</v>
      </c>
      <c r="M17" s="243">
        <v>0</v>
      </c>
      <c r="N17" s="243">
        <v>0</v>
      </c>
      <c r="O17" s="243">
        <v>200</v>
      </c>
      <c r="P17" s="32">
        <v>200</v>
      </c>
      <c r="Q17" s="239">
        <v>0</v>
      </c>
      <c r="R17" s="239">
        <v>0</v>
      </c>
      <c r="S17" s="394">
        <v>0</v>
      </c>
    </row>
    <row r="18" spans="1:19" x14ac:dyDescent="0.25">
      <c r="A18" s="264"/>
      <c r="B18" s="693"/>
      <c r="C18" s="694"/>
      <c r="D18" s="320" t="s">
        <v>26</v>
      </c>
      <c r="E18" s="239">
        <v>127</v>
      </c>
      <c r="F18" s="238">
        <v>0</v>
      </c>
      <c r="G18" s="238">
        <v>0</v>
      </c>
      <c r="H18" s="238" t="s">
        <v>33</v>
      </c>
      <c r="I18" s="238">
        <v>6</v>
      </c>
      <c r="J18" s="30">
        <v>6</v>
      </c>
      <c r="K18" s="238">
        <v>0</v>
      </c>
      <c r="L18" s="238" t="s">
        <v>33</v>
      </c>
      <c r="M18" s="243">
        <v>0</v>
      </c>
      <c r="N18" s="243" t="s">
        <v>33</v>
      </c>
      <c r="O18" s="243">
        <v>4.7244094488188972</v>
      </c>
      <c r="P18" s="32">
        <v>4.7244094488188972</v>
      </c>
      <c r="Q18" s="239">
        <v>0</v>
      </c>
      <c r="R18" s="239" t="s">
        <v>33</v>
      </c>
      <c r="S18" s="394">
        <v>0</v>
      </c>
    </row>
    <row r="19" spans="1:19" x14ac:dyDescent="0.25">
      <c r="A19" s="264"/>
      <c r="B19" s="693"/>
      <c r="C19" s="694"/>
      <c r="D19" s="320" t="s">
        <v>27</v>
      </c>
      <c r="E19" s="239" t="s">
        <v>211</v>
      </c>
      <c r="F19" s="238">
        <v>0</v>
      </c>
      <c r="G19" s="238">
        <v>0</v>
      </c>
      <c r="H19" s="238">
        <v>0</v>
      </c>
      <c r="I19" s="238">
        <v>0</v>
      </c>
      <c r="J19" s="30">
        <v>0</v>
      </c>
      <c r="K19" s="238">
        <v>0</v>
      </c>
      <c r="L19" s="238">
        <v>0</v>
      </c>
      <c r="M19" s="243">
        <v>0</v>
      </c>
      <c r="N19" s="243">
        <v>0</v>
      </c>
      <c r="O19" s="243">
        <v>0</v>
      </c>
      <c r="P19" s="32">
        <v>0</v>
      </c>
      <c r="Q19" s="239">
        <v>0</v>
      </c>
      <c r="R19" s="239">
        <v>0</v>
      </c>
      <c r="S19" s="394">
        <v>0</v>
      </c>
    </row>
    <row r="20" spans="1:19" x14ac:dyDescent="0.25">
      <c r="A20" s="264"/>
      <c r="B20" s="693"/>
      <c r="C20" s="694"/>
      <c r="D20" s="320" t="s">
        <v>28</v>
      </c>
      <c r="E20" s="239">
        <v>478</v>
      </c>
      <c r="F20" s="238">
        <v>0</v>
      </c>
      <c r="G20" s="238">
        <v>2</v>
      </c>
      <c r="H20" s="238">
        <v>2</v>
      </c>
      <c r="I20" s="238">
        <v>0</v>
      </c>
      <c r="J20" s="30">
        <v>4</v>
      </c>
      <c r="K20" s="238">
        <v>29</v>
      </c>
      <c r="L20" s="238">
        <v>15</v>
      </c>
      <c r="M20" s="243">
        <v>0.41841004184100417</v>
      </c>
      <c r="N20" s="243">
        <v>0.41841004184100417</v>
      </c>
      <c r="O20" s="243">
        <v>0</v>
      </c>
      <c r="P20" s="32">
        <v>0.83682008368200833</v>
      </c>
      <c r="Q20" s="239">
        <v>6.0669456066945608</v>
      </c>
      <c r="R20" s="239">
        <v>3.1380753138075312</v>
      </c>
      <c r="S20" s="394">
        <v>14.5</v>
      </c>
    </row>
    <row r="21" spans="1:19" x14ac:dyDescent="0.25">
      <c r="A21" s="264"/>
      <c r="B21" s="693"/>
      <c r="C21" s="694"/>
      <c r="D21" s="320" t="s">
        <v>29</v>
      </c>
      <c r="E21" s="239">
        <v>456</v>
      </c>
      <c r="F21" s="238">
        <v>0</v>
      </c>
      <c r="G21" s="238">
        <v>1</v>
      </c>
      <c r="H21" s="238">
        <v>3</v>
      </c>
      <c r="I21" s="238">
        <v>1</v>
      </c>
      <c r="J21" s="30">
        <v>5</v>
      </c>
      <c r="K21" s="238">
        <v>16</v>
      </c>
      <c r="L21" s="238">
        <v>47</v>
      </c>
      <c r="M21" s="243">
        <v>0.21929824561403508</v>
      </c>
      <c r="N21" s="243">
        <v>0.65789473684210531</v>
      </c>
      <c r="O21" s="243">
        <v>0.21929824561403508</v>
      </c>
      <c r="P21" s="32">
        <v>1.0964912280701755</v>
      </c>
      <c r="Q21" s="239">
        <v>3.5087719298245612</v>
      </c>
      <c r="R21" s="239">
        <v>10.307017543859649</v>
      </c>
      <c r="S21" s="394">
        <v>16</v>
      </c>
    </row>
    <row r="22" spans="1:19" x14ac:dyDescent="0.25">
      <c r="A22" s="264"/>
      <c r="B22" s="693"/>
      <c r="C22" s="694"/>
      <c r="D22" s="320" t="s">
        <v>30</v>
      </c>
      <c r="E22" s="239">
        <v>310.93</v>
      </c>
      <c r="F22" s="238">
        <v>0</v>
      </c>
      <c r="G22" s="238">
        <v>0</v>
      </c>
      <c r="H22" s="238">
        <v>0</v>
      </c>
      <c r="I22" s="238">
        <v>0</v>
      </c>
      <c r="J22" s="30">
        <v>0</v>
      </c>
      <c r="K22" s="238">
        <v>0</v>
      </c>
      <c r="L22" s="238">
        <v>0</v>
      </c>
      <c r="M22" s="243">
        <v>0</v>
      </c>
      <c r="N22" s="243">
        <v>0</v>
      </c>
      <c r="O22" s="243">
        <v>0</v>
      </c>
      <c r="P22" s="32">
        <v>0</v>
      </c>
      <c r="Q22" s="239">
        <v>0</v>
      </c>
      <c r="R22" s="239">
        <v>0</v>
      </c>
      <c r="S22" s="394">
        <v>0</v>
      </c>
    </row>
    <row r="23" spans="1:19" ht="15.75" thickBot="1" x14ac:dyDescent="0.3">
      <c r="A23" s="264"/>
      <c r="B23" s="695"/>
      <c r="C23" s="696"/>
      <c r="D23" s="321" t="s">
        <v>116</v>
      </c>
      <c r="E23" s="282">
        <v>27</v>
      </c>
      <c r="F23" s="275">
        <v>0</v>
      </c>
      <c r="G23" s="275">
        <v>1</v>
      </c>
      <c r="H23" s="275" t="s">
        <v>33</v>
      </c>
      <c r="I23" s="275">
        <v>6</v>
      </c>
      <c r="J23" s="323">
        <v>7</v>
      </c>
      <c r="K23" s="275">
        <v>1</v>
      </c>
      <c r="L23" s="275">
        <v>0</v>
      </c>
      <c r="M23" s="322">
        <v>3.7037037037037037</v>
      </c>
      <c r="N23" s="322" t="s">
        <v>33</v>
      </c>
      <c r="O23" s="322">
        <v>22.222222222222221</v>
      </c>
      <c r="P23" s="324">
        <v>25.925925925925927</v>
      </c>
      <c r="Q23" s="282">
        <v>3.7037037037037033</v>
      </c>
      <c r="R23" s="282" t="s">
        <v>33</v>
      </c>
      <c r="S23" s="395">
        <v>1</v>
      </c>
    </row>
    <row r="24" spans="1:19" x14ac:dyDescent="0.25">
      <c r="A24" s="264"/>
      <c r="B24" s="697" t="s">
        <v>21</v>
      </c>
      <c r="C24" s="698"/>
      <c r="D24" s="698"/>
      <c r="E24" s="316">
        <v>1770.549</v>
      </c>
      <c r="F24" s="307">
        <v>0</v>
      </c>
      <c r="G24" s="307">
        <v>6</v>
      </c>
      <c r="H24" s="307">
        <v>8</v>
      </c>
      <c r="I24" s="307">
        <v>20</v>
      </c>
      <c r="J24" s="80">
        <v>34</v>
      </c>
      <c r="K24" s="307">
        <v>55</v>
      </c>
      <c r="L24" s="307">
        <v>201</v>
      </c>
      <c r="M24" s="308">
        <v>0.338877941248731</v>
      </c>
      <c r="N24" s="308">
        <v>0.49488138002621629</v>
      </c>
      <c r="O24" s="308">
        <v>1.12959313749577</v>
      </c>
      <c r="P24" s="75">
        <v>1.9633524587707172</v>
      </c>
      <c r="Q24" s="316">
        <v>3.10638112811337</v>
      </c>
      <c r="R24" s="316">
        <v>12.433894673158683</v>
      </c>
      <c r="S24" s="396">
        <v>9.1666666666666661</v>
      </c>
    </row>
    <row r="25" spans="1:19" ht="15.75" thickBot="1" x14ac:dyDescent="0.3">
      <c r="A25" s="264"/>
      <c r="B25" s="699" t="s">
        <v>22</v>
      </c>
      <c r="C25" s="700"/>
      <c r="D25" s="700"/>
      <c r="E25" s="301">
        <v>11493.445157249998</v>
      </c>
      <c r="F25" s="302">
        <v>0</v>
      </c>
      <c r="G25" s="302">
        <v>109</v>
      </c>
      <c r="H25" s="302">
        <v>28</v>
      </c>
      <c r="I25" s="302">
        <v>177</v>
      </c>
      <c r="J25" s="45">
        <v>314</v>
      </c>
      <c r="K25" s="302">
        <v>1454</v>
      </c>
      <c r="L25" s="302">
        <v>706</v>
      </c>
      <c r="M25" s="303">
        <v>0.94836664297513495</v>
      </c>
      <c r="N25" s="303">
        <v>0.36893319015211906</v>
      </c>
      <c r="O25" s="303">
        <v>1.5400082184091599</v>
      </c>
      <c r="P25" s="47">
        <v>2.857308051536414</v>
      </c>
      <c r="Q25" s="301">
        <v>12.6506889806041</v>
      </c>
      <c r="R25" s="301">
        <v>9.3023868659784306</v>
      </c>
      <c r="S25" s="397">
        <v>13.339449541284404</v>
      </c>
    </row>
    <row r="26" spans="1:19" ht="15.75" thickBot="1" x14ac:dyDescent="0.3"/>
    <row r="27" spans="1:19" ht="45.75" customHeight="1" thickBot="1" x14ac:dyDescent="0.3">
      <c r="B27" s="677" t="s">
        <v>3</v>
      </c>
      <c r="C27" s="678"/>
      <c r="D27" s="2" t="s">
        <v>4</v>
      </c>
      <c r="E27" s="3" t="s">
        <v>5</v>
      </c>
      <c r="F27" s="3" t="s">
        <v>6</v>
      </c>
      <c r="G27" s="3" t="s">
        <v>7</v>
      </c>
      <c r="H27" s="3" t="s">
        <v>8</v>
      </c>
      <c r="I27" s="3" t="s">
        <v>9</v>
      </c>
      <c r="J27" s="10" t="s">
        <v>10</v>
      </c>
      <c r="K27" s="3" t="s">
        <v>11</v>
      </c>
      <c r="L27" s="3" t="s">
        <v>12</v>
      </c>
      <c r="M27" s="3" t="s">
        <v>13</v>
      </c>
      <c r="N27" s="3" t="s">
        <v>14</v>
      </c>
      <c r="O27" s="3" t="s">
        <v>15</v>
      </c>
      <c r="P27" s="10" t="s">
        <v>16</v>
      </c>
      <c r="Q27" s="3" t="s">
        <v>17</v>
      </c>
      <c r="R27" s="3" t="s">
        <v>18</v>
      </c>
      <c r="S27" s="1" t="s">
        <v>19</v>
      </c>
    </row>
    <row r="28" spans="1:19" x14ac:dyDescent="0.25">
      <c r="B28" s="684" t="s">
        <v>20</v>
      </c>
      <c r="C28" s="685"/>
      <c r="D28" s="21" t="s">
        <v>23</v>
      </c>
      <c r="E28" s="22">
        <v>331</v>
      </c>
      <c r="F28" s="23">
        <v>0</v>
      </c>
      <c r="G28" s="23">
        <v>3</v>
      </c>
      <c r="H28" s="23">
        <v>1</v>
      </c>
      <c r="I28" s="23">
        <v>5</v>
      </c>
      <c r="J28" s="24">
        <v>9</v>
      </c>
      <c r="K28" s="23">
        <v>53</v>
      </c>
      <c r="L28" s="23">
        <v>38</v>
      </c>
      <c r="M28" s="25">
        <v>0.90634441087613293</v>
      </c>
      <c r="N28" s="25">
        <v>0.30211480362537763</v>
      </c>
      <c r="O28" s="25">
        <v>1.5105740181268883</v>
      </c>
      <c r="P28" s="26">
        <v>2.7190332326283988</v>
      </c>
      <c r="Q28" s="22">
        <v>16.012084592145015</v>
      </c>
      <c r="R28" s="22">
        <v>11.48036253776435</v>
      </c>
      <c r="S28" s="376">
        <v>17.666666666666668</v>
      </c>
    </row>
    <row r="29" spans="1:19" x14ac:dyDescent="0.25">
      <c r="B29" s="684"/>
      <c r="C29" s="685"/>
      <c r="D29" s="27" t="s">
        <v>24</v>
      </c>
      <c r="E29" s="28">
        <v>6.5</v>
      </c>
      <c r="F29" s="29">
        <v>0</v>
      </c>
      <c r="G29" s="29">
        <v>0</v>
      </c>
      <c r="H29" s="29">
        <v>0</v>
      </c>
      <c r="I29" s="29">
        <v>0</v>
      </c>
      <c r="J29" s="30">
        <v>0</v>
      </c>
      <c r="K29" s="29">
        <v>0</v>
      </c>
      <c r="L29" s="29">
        <v>0</v>
      </c>
      <c r="M29" s="31">
        <v>0</v>
      </c>
      <c r="N29" s="31">
        <v>0</v>
      </c>
      <c r="O29" s="31">
        <v>0</v>
      </c>
      <c r="P29" s="32">
        <v>0</v>
      </c>
      <c r="Q29" s="28">
        <v>0</v>
      </c>
      <c r="R29" s="28">
        <v>0</v>
      </c>
      <c r="S29" s="398">
        <v>0</v>
      </c>
    </row>
    <row r="30" spans="1:19" x14ac:dyDescent="0.25">
      <c r="B30" s="684"/>
      <c r="C30" s="685"/>
      <c r="D30" s="27" t="s">
        <v>25</v>
      </c>
      <c r="E30" s="28" t="s">
        <v>32</v>
      </c>
      <c r="F30" s="29">
        <v>0</v>
      </c>
      <c r="G30" s="29">
        <v>0</v>
      </c>
      <c r="H30" s="29" t="s">
        <v>33</v>
      </c>
      <c r="I30" s="29">
        <v>0</v>
      </c>
      <c r="J30" s="30">
        <v>0</v>
      </c>
      <c r="K30" s="29">
        <v>0</v>
      </c>
      <c r="L30" s="29" t="s">
        <v>33</v>
      </c>
      <c r="M30" s="31">
        <v>0</v>
      </c>
      <c r="N30" s="31" t="s">
        <v>33</v>
      </c>
      <c r="O30" s="31">
        <v>0</v>
      </c>
      <c r="P30" s="32">
        <v>0</v>
      </c>
      <c r="Q30" s="28">
        <v>0</v>
      </c>
      <c r="R30" s="28" t="s">
        <v>33</v>
      </c>
      <c r="S30" s="398">
        <v>0</v>
      </c>
    </row>
    <row r="31" spans="1:19" x14ac:dyDescent="0.25">
      <c r="B31" s="684"/>
      <c r="C31" s="685"/>
      <c r="D31" s="27" t="s">
        <v>26</v>
      </c>
      <c r="E31" s="28">
        <v>119</v>
      </c>
      <c r="F31" s="29">
        <v>0</v>
      </c>
      <c r="G31" s="29">
        <v>0</v>
      </c>
      <c r="H31" s="29" t="s">
        <v>33</v>
      </c>
      <c r="I31" s="29">
        <v>2</v>
      </c>
      <c r="J31" s="30">
        <v>2</v>
      </c>
      <c r="K31" s="29">
        <v>0</v>
      </c>
      <c r="L31" s="29" t="s">
        <v>33</v>
      </c>
      <c r="M31" s="31">
        <v>0</v>
      </c>
      <c r="N31" s="31" t="s">
        <v>33</v>
      </c>
      <c r="O31" s="31">
        <v>1.680672268907563</v>
      </c>
      <c r="P31" s="32">
        <v>1.680672268907563</v>
      </c>
      <c r="Q31" s="28">
        <v>0</v>
      </c>
      <c r="R31" s="28" t="s">
        <v>33</v>
      </c>
      <c r="S31" s="398">
        <v>0</v>
      </c>
    </row>
    <row r="32" spans="1:19" x14ac:dyDescent="0.25">
      <c r="B32" s="684"/>
      <c r="C32" s="685"/>
      <c r="D32" s="19" t="s">
        <v>27</v>
      </c>
      <c r="E32" s="4" t="s">
        <v>34</v>
      </c>
      <c r="F32" s="29">
        <v>0</v>
      </c>
      <c r="G32" s="29">
        <v>0</v>
      </c>
      <c r="H32" s="29">
        <v>0</v>
      </c>
      <c r="I32" s="29">
        <v>1</v>
      </c>
      <c r="J32" s="30">
        <v>1</v>
      </c>
      <c r="K32" s="29">
        <v>0</v>
      </c>
      <c r="L32" s="29">
        <v>0</v>
      </c>
      <c r="M32" s="31">
        <v>0</v>
      </c>
      <c r="N32" s="31">
        <v>0</v>
      </c>
      <c r="O32" s="31">
        <v>10</v>
      </c>
      <c r="P32" s="32">
        <v>10</v>
      </c>
      <c r="Q32" s="28">
        <v>0</v>
      </c>
      <c r="R32" s="28">
        <v>0</v>
      </c>
      <c r="S32" s="398">
        <v>0</v>
      </c>
    </row>
    <row r="33" spans="2:20" x14ac:dyDescent="0.25">
      <c r="B33" s="684"/>
      <c r="C33" s="685"/>
      <c r="D33" s="27" t="s">
        <v>28</v>
      </c>
      <c r="E33" s="28">
        <v>508</v>
      </c>
      <c r="F33" s="29">
        <v>0</v>
      </c>
      <c r="G33" s="29">
        <v>1</v>
      </c>
      <c r="H33" s="29">
        <v>0</v>
      </c>
      <c r="I33" s="29">
        <v>7</v>
      </c>
      <c r="J33" s="30">
        <v>8</v>
      </c>
      <c r="K33" s="29">
        <v>1</v>
      </c>
      <c r="L33" s="29">
        <v>0</v>
      </c>
      <c r="M33" s="31">
        <v>0.19685039370078741</v>
      </c>
      <c r="N33" s="31">
        <v>0</v>
      </c>
      <c r="O33" s="31">
        <v>1.3779527559055118</v>
      </c>
      <c r="P33" s="32">
        <v>1.5748031496062993</v>
      </c>
      <c r="Q33" s="28">
        <v>0.19685039370078738</v>
      </c>
      <c r="R33" s="28">
        <v>0</v>
      </c>
      <c r="S33" s="399">
        <v>1</v>
      </c>
      <c r="T33" s="34"/>
    </row>
    <row r="34" spans="2:20" x14ac:dyDescent="0.25">
      <c r="B34" s="684"/>
      <c r="C34" s="685"/>
      <c r="D34" s="27" t="s">
        <v>29</v>
      </c>
      <c r="E34" s="28">
        <v>511</v>
      </c>
      <c r="F34" s="29">
        <v>0</v>
      </c>
      <c r="G34" s="29">
        <v>0</v>
      </c>
      <c r="H34" s="29">
        <v>3</v>
      </c>
      <c r="I34" s="29">
        <v>1</v>
      </c>
      <c r="J34" s="30">
        <v>4</v>
      </c>
      <c r="K34" s="29">
        <v>0</v>
      </c>
      <c r="L34" s="29">
        <v>34</v>
      </c>
      <c r="M34" s="31">
        <v>0</v>
      </c>
      <c r="N34" s="31">
        <v>0.58708414872798431</v>
      </c>
      <c r="O34" s="31">
        <v>0.19569471624266144</v>
      </c>
      <c r="P34" s="32">
        <v>0.78277886497064575</v>
      </c>
      <c r="Q34" s="28">
        <v>0</v>
      </c>
      <c r="R34" s="28">
        <v>6.6536203522504884</v>
      </c>
      <c r="S34" s="398">
        <v>0</v>
      </c>
    </row>
    <row r="35" spans="2:20" x14ac:dyDescent="0.25">
      <c r="B35" s="684"/>
      <c r="C35" s="685"/>
      <c r="D35" s="27" t="s">
        <v>30</v>
      </c>
      <c r="E35" s="28">
        <v>317</v>
      </c>
      <c r="F35" s="29">
        <v>0</v>
      </c>
      <c r="G35" s="29">
        <v>2</v>
      </c>
      <c r="H35" s="29">
        <v>0</v>
      </c>
      <c r="I35" s="29">
        <v>0</v>
      </c>
      <c r="J35" s="30">
        <v>2</v>
      </c>
      <c r="K35" s="29">
        <v>16</v>
      </c>
      <c r="L35" s="29">
        <v>42</v>
      </c>
      <c r="M35" s="31">
        <v>0.63091482649842268</v>
      </c>
      <c r="N35" s="31">
        <v>0</v>
      </c>
      <c r="O35" s="31">
        <v>0</v>
      </c>
      <c r="P35" s="32">
        <v>0.63091482649842268</v>
      </c>
      <c r="Q35" s="28">
        <v>5.0473186119873814</v>
      </c>
      <c r="R35" s="28">
        <v>13.249211356466878</v>
      </c>
      <c r="S35" s="398">
        <v>8</v>
      </c>
    </row>
    <row r="36" spans="2:20" ht="15.75" thickBot="1" x14ac:dyDescent="0.3">
      <c r="B36" s="686"/>
      <c r="C36" s="687"/>
      <c r="D36" s="20" t="s">
        <v>31</v>
      </c>
      <c r="E36" s="4" t="s">
        <v>35</v>
      </c>
      <c r="F36" s="7">
        <v>0</v>
      </c>
      <c r="G36" s="7">
        <v>0</v>
      </c>
      <c r="H36" s="7" t="s">
        <v>33</v>
      </c>
      <c r="I36" s="7">
        <v>0</v>
      </c>
      <c r="J36" s="14">
        <v>0</v>
      </c>
      <c r="K36" s="7">
        <v>0</v>
      </c>
      <c r="L36" s="7" t="s">
        <v>33</v>
      </c>
      <c r="M36" s="11">
        <v>0</v>
      </c>
      <c r="N36" s="11" t="s">
        <v>33</v>
      </c>
      <c r="O36" s="11">
        <v>0</v>
      </c>
      <c r="P36" s="16">
        <v>0</v>
      </c>
      <c r="Q36" s="4">
        <v>0</v>
      </c>
      <c r="R36" s="4" t="s">
        <v>33</v>
      </c>
      <c r="S36" s="377">
        <v>0</v>
      </c>
    </row>
    <row r="37" spans="2:20" x14ac:dyDescent="0.25">
      <c r="B37" s="688" t="s">
        <v>21</v>
      </c>
      <c r="C37" s="689"/>
      <c r="D37" s="690"/>
      <c r="E37" s="5">
        <v>1806.5</v>
      </c>
      <c r="F37" s="8">
        <v>0</v>
      </c>
      <c r="G37" s="8">
        <v>6</v>
      </c>
      <c r="H37" s="8">
        <v>4</v>
      </c>
      <c r="I37" s="8">
        <v>16</v>
      </c>
      <c r="J37" s="15">
        <v>26</v>
      </c>
      <c r="K37" s="8">
        <v>70</v>
      </c>
      <c r="L37" s="8">
        <v>114</v>
      </c>
      <c r="M37" s="12">
        <v>0.33213396069748102</v>
      </c>
      <c r="N37" s="12">
        <v>0.2376002376002376</v>
      </c>
      <c r="O37" s="12">
        <v>0.88569056185994999</v>
      </c>
      <c r="P37" s="17">
        <v>1.4554247601576686</v>
      </c>
      <c r="Q37" s="5">
        <v>3.87489620813728</v>
      </c>
      <c r="R37" s="5">
        <v>6.7716067716067707</v>
      </c>
      <c r="S37" s="400">
        <v>11.666666666666666</v>
      </c>
    </row>
    <row r="38" spans="2:20" ht="15.75" thickBot="1" x14ac:dyDescent="0.3">
      <c r="B38" s="679" t="s">
        <v>22</v>
      </c>
      <c r="C38" s="680"/>
      <c r="D38" s="681"/>
      <c r="E38" s="44">
        <v>11810.43945075</v>
      </c>
      <c r="F38" s="37">
        <v>0</v>
      </c>
      <c r="G38" s="37">
        <v>144</v>
      </c>
      <c r="H38" s="37">
        <v>53</v>
      </c>
      <c r="I38" s="37">
        <v>200</v>
      </c>
      <c r="J38" s="45">
        <v>397</v>
      </c>
      <c r="K38" s="44">
        <v>2165.3000000000002</v>
      </c>
      <c r="L38" s="37">
        <v>581</v>
      </c>
      <c r="M38" s="46">
        <v>1.2192603044153101</v>
      </c>
      <c r="N38" s="46">
        <v>0.76971114047954459</v>
      </c>
      <c r="O38" s="46">
        <v>1.6934170894656999</v>
      </c>
      <c r="P38" s="47">
        <v>3.6823885343605545</v>
      </c>
      <c r="Q38" s="44">
        <v>18.333780119100499</v>
      </c>
      <c r="R38" s="44">
        <v>9.1027308192457745</v>
      </c>
      <c r="S38" s="401">
        <v>15.036805555555556</v>
      </c>
      <c r="T38" s="34"/>
    </row>
    <row r="39" spans="2:20" ht="15.75" thickBot="1" x14ac:dyDescent="0.3"/>
    <row r="40" spans="2:20" ht="45.75" thickBot="1" x14ac:dyDescent="0.3">
      <c r="B40" s="677" t="s">
        <v>89</v>
      </c>
      <c r="C40" s="678"/>
      <c r="D40" s="574" t="s">
        <v>4</v>
      </c>
      <c r="E40" s="261" t="s">
        <v>5</v>
      </c>
      <c r="F40" s="261" t="s">
        <v>6</v>
      </c>
      <c r="G40" s="261" t="s">
        <v>7</v>
      </c>
      <c r="H40" s="261" t="s">
        <v>8</v>
      </c>
      <c r="I40" s="261" t="s">
        <v>9</v>
      </c>
      <c r="J40" s="262" t="s">
        <v>10</v>
      </c>
      <c r="K40" s="261" t="s">
        <v>11</v>
      </c>
      <c r="L40" s="261" t="s">
        <v>12</v>
      </c>
      <c r="M40" s="261" t="s">
        <v>13</v>
      </c>
      <c r="N40" s="261" t="s">
        <v>14</v>
      </c>
      <c r="O40" s="261" t="s">
        <v>15</v>
      </c>
      <c r="P40" s="262" t="s">
        <v>16</v>
      </c>
      <c r="Q40" s="261" t="s">
        <v>17</v>
      </c>
      <c r="R40" s="261" t="s">
        <v>18</v>
      </c>
      <c r="S40" s="263" t="s">
        <v>19</v>
      </c>
    </row>
    <row r="41" spans="2:20" x14ac:dyDescent="0.25">
      <c r="B41" s="674" t="s">
        <v>20</v>
      </c>
      <c r="C41" s="675"/>
      <c r="D41" s="572" t="s">
        <v>23</v>
      </c>
      <c r="E41" s="22">
        <v>439.02</v>
      </c>
      <c r="F41" s="23">
        <v>0</v>
      </c>
      <c r="G41" s="23">
        <v>1</v>
      </c>
      <c r="H41" s="172" t="s">
        <v>176</v>
      </c>
      <c r="I41" s="172" t="s">
        <v>176</v>
      </c>
      <c r="J41" s="172" t="s">
        <v>176</v>
      </c>
      <c r="K41" s="23">
        <v>5</v>
      </c>
      <c r="L41" s="172" t="s">
        <v>176</v>
      </c>
      <c r="M41" s="25">
        <v>0.22778005557833356</v>
      </c>
      <c r="N41" s="172" t="s">
        <v>176</v>
      </c>
      <c r="O41" s="172" t="s">
        <v>176</v>
      </c>
      <c r="P41" s="172" t="s">
        <v>176</v>
      </c>
      <c r="Q41" s="22">
        <v>1.1389002778916679</v>
      </c>
      <c r="R41" s="172" t="s">
        <v>176</v>
      </c>
      <c r="S41" s="376">
        <v>5</v>
      </c>
    </row>
    <row r="42" spans="2:20" x14ac:dyDescent="0.25">
      <c r="B42" s="674"/>
      <c r="C42" s="676"/>
      <c r="D42" s="564" t="s">
        <v>24</v>
      </c>
      <c r="E42" s="28">
        <v>8.5</v>
      </c>
      <c r="F42" s="29">
        <v>0</v>
      </c>
      <c r="G42" s="29">
        <v>0</v>
      </c>
      <c r="H42" s="110" t="s">
        <v>176</v>
      </c>
      <c r="I42" s="110" t="s">
        <v>176</v>
      </c>
      <c r="J42" s="110" t="s">
        <v>176</v>
      </c>
      <c r="K42" s="29">
        <v>0</v>
      </c>
      <c r="L42" s="110" t="s">
        <v>176</v>
      </c>
      <c r="M42" s="31">
        <v>0</v>
      </c>
      <c r="N42" s="110" t="s">
        <v>176</v>
      </c>
      <c r="O42" s="110" t="s">
        <v>176</v>
      </c>
      <c r="P42" s="110" t="s">
        <v>176</v>
      </c>
      <c r="Q42" s="28">
        <v>0</v>
      </c>
      <c r="R42" s="110" t="s">
        <v>176</v>
      </c>
      <c r="S42" s="398">
        <v>0</v>
      </c>
    </row>
    <row r="43" spans="2:20" x14ac:dyDescent="0.25">
      <c r="B43" s="674"/>
      <c r="C43" s="676"/>
      <c r="D43" s="564" t="s">
        <v>25</v>
      </c>
      <c r="E43" s="28" t="s">
        <v>90</v>
      </c>
      <c r="F43" s="29">
        <v>0</v>
      </c>
      <c r="G43" s="29">
        <v>0</v>
      </c>
      <c r="H43" s="110" t="s">
        <v>176</v>
      </c>
      <c r="I43" s="110" t="s">
        <v>176</v>
      </c>
      <c r="J43" s="110" t="s">
        <v>176</v>
      </c>
      <c r="K43" s="29">
        <v>0</v>
      </c>
      <c r="L43" s="110" t="s">
        <v>176</v>
      </c>
      <c r="M43" s="31">
        <v>0</v>
      </c>
      <c r="N43" s="110" t="s">
        <v>176</v>
      </c>
      <c r="O43" s="110" t="s">
        <v>176</v>
      </c>
      <c r="P43" s="110" t="s">
        <v>176</v>
      </c>
      <c r="Q43" s="28">
        <v>0</v>
      </c>
      <c r="R43" s="110" t="s">
        <v>176</v>
      </c>
      <c r="S43" s="398">
        <v>0</v>
      </c>
    </row>
    <row r="44" spans="2:20" x14ac:dyDescent="0.25">
      <c r="B44" s="674"/>
      <c r="C44" s="676"/>
      <c r="D44" s="564" t="s">
        <v>26</v>
      </c>
      <c r="E44" s="28">
        <v>109</v>
      </c>
      <c r="F44" s="29">
        <v>0</v>
      </c>
      <c r="G44" s="29">
        <v>0</v>
      </c>
      <c r="H44" s="110" t="s">
        <v>176</v>
      </c>
      <c r="I44" s="110" t="s">
        <v>176</v>
      </c>
      <c r="J44" s="110" t="s">
        <v>176</v>
      </c>
      <c r="K44" s="29">
        <v>0</v>
      </c>
      <c r="L44" s="110" t="s">
        <v>176</v>
      </c>
      <c r="M44" s="31">
        <v>0</v>
      </c>
      <c r="N44" s="110" t="s">
        <v>176</v>
      </c>
      <c r="O44" s="110" t="s">
        <v>176</v>
      </c>
      <c r="P44" s="110" t="s">
        <v>176</v>
      </c>
      <c r="Q44" s="28">
        <v>0</v>
      </c>
      <c r="R44" s="110" t="s">
        <v>176</v>
      </c>
      <c r="S44" s="398">
        <v>0</v>
      </c>
    </row>
    <row r="45" spans="2:20" x14ac:dyDescent="0.25">
      <c r="B45" s="674"/>
      <c r="C45" s="676"/>
      <c r="D45" s="564" t="s">
        <v>27</v>
      </c>
      <c r="E45" s="28" t="s">
        <v>91</v>
      </c>
      <c r="F45" s="29">
        <v>0</v>
      </c>
      <c r="G45" s="29">
        <v>0</v>
      </c>
      <c r="H45" s="110" t="s">
        <v>176</v>
      </c>
      <c r="I45" s="110" t="s">
        <v>176</v>
      </c>
      <c r="J45" s="110" t="s">
        <v>176</v>
      </c>
      <c r="K45" s="29">
        <v>0</v>
      </c>
      <c r="L45" s="110" t="s">
        <v>176</v>
      </c>
      <c r="M45" s="31">
        <v>0</v>
      </c>
      <c r="N45" s="110" t="s">
        <v>176</v>
      </c>
      <c r="O45" s="110" t="s">
        <v>176</v>
      </c>
      <c r="P45" s="110" t="s">
        <v>176</v>
      </c>
      <c r="Q45" s="28">
        <v>0</v>
      </c>
      <c r="R45" s="110" t="s">
        <v>176</v>
      </c>
      <c r="S45" s="398">
        <v>0</v>
      </c>
    </row>
    <row r="46" spans="2:20" x14ac:dyDescent="0.25">
      <c r="B46" s="674"/>
      <c r="C46" s="676"/>
      <c r="D46" s="564" t="s">
        <v>28</v>
      </c>
      <c r="E46" s="28">
        <v>582</v>
      </c>
      <c r="F46" s="29">
        <v>0</v>
      </c>
      <c r="G46" s="29">
        <v>5</v>
      </c>
      <c r="H46" s="110" t="s">
        <v>176</v>
      </c>
      <c r="I46" s="110" t="s">
        <v>176</v>
      </c>
      <c r="J46" s="110" t="s">
        <v>176</v>
      </c>
      <c r="K46" s="29">
        <v>18</v>
      </c>
      <c r="L46" s="110" t="s">
        <v>176</v>
      </c>
      <c r="M46" s="31">
        <v>0.85910652920962194</v>
      </c>
      <c r="N46" s="110" t="s">
        <v>176</v>
      </c>
      <c r="O46" s="110" t="s">
        <v>176</v>
      </c>
      <c r="P46" s="110" t="s">
        <v>176</v>
      </c>
      <c r="Q46" s="28">
        <v>3.0927835051546393</v>
      </c>
      <c r="R46" s="110" t="s">
        <v>176</v>
      </c>
      <c r="S46" s="398">
        <v>3.6</v>
      </c>
    </row>
    <row r="47" spans="2:20" x14ac:dyDescent="0.25">
      <c r="B47" s="674"/>
      <c r="C47" s="676"/>
      <c r="D47" s="564" t="s">
        <v>29</v>
      </c>
      <c r="E47" s="28">
        <v>508</v>
      </c>
      <c r="F47" s="29">
        <v>0</v>
      </c>
      <c r="G47" s="29">
        <v>3</v>
      </c>
      <c r="H47" s="110" t="s">
        <v>176</v>
      </c>
      <c r="I47" s="110" t="s">
        <v>176</v>
      </c>
      <c r="J47" s="110" t="s">
        <v>176</v>
      </c>
      <c r="K47" s="29">
        <v>9</v>
      </c>
      <c r="L47" s="110" t="s">
        <v>176</v>
      </c>
      <c r="M47" s="31">
        <v>0.59055118110236215</v>
      </c>
      <c r="N47" s="110" t="s">
        <v>176</v>
      </c>
      <c r="O47" s="110" t="s">
        <v>176</v>
      </c>
      <c r="P47" s="110" t="s">
        <v>176</v>
      </c>
      <c r="Q47" s="28">
        <v>1.7716535433070866</v>
      </c>
      <c r="R47" s="110" t="s">
        <v>176</v>
      </c>
      <c r="S47" s="398">
        <v>3</v>
      </c>
    </row>
    <row r="48" spans="2:20" x14ac:dyDescent="0.25">
      <c r="B48" s="674"/>
      <c r="C48" s="676"/>
      <c r="D48" s="571" t="s">
        <v>30</v>
      </c>
      <c r="E48" s="4">
        <v>315.39</v>
      </c>
      <c r="F48" s="7">
        <v>0</v>
      </c>
      <c r="G48" s="7">
        <v>3</v>
      </c>
      <c r="H48" s="110" t="s">
        <v>176</v>
      </c>
      <c r="I48" s="110" t="s">
        <v>176</v>
      </c>
      <c r="J48" s="110" t="s">
        <v>176</v>
      </c>
      <c r="K48" s="7">
        <v>23</v>
      </c>
      <c r="L48" s="110" t="s">
        <v>176</v>
      </c>
      <c r="M48" s="11">
        <v>0.95120327213925615</v>
      </c>
      <c r="N48" s="110" t="s">
        <v>176</v>
      </c>
      <c r="O48" s="110" t="s">
        <v>176</v>
      </c>
      <c r="P48" s="110" t="s">
        <v>176</v>
      </c>
      <c r="Q48" s="4">
        <v>7.2925584197342976</v>
      </c>
      <c r="R48" s="110" t="s">
        <v>176</v>
      </c>
      <c r="S48" s="377">
        <v>7.666666666666667</v>
      </c>
    </row>
    <row r="49" spans="2:19" ht="15.75" thickBot="1" x14ac:dyDescent="0.3">
      <c r="B49" s="674"/>
      <c r="C49" s="676"/>
      <c r="D49" s="565" t="s">
        <v>31</v>
      </c>
      <c r="E49" s="52" t="s">
        <v>92</v>
      </c>
      <c r="F49" s="53">
        <v>0</v>
      </c>
      <c r="G49" s="53">
        <v>0</v>
      </c>
      <c r="H49" s="600" t="s">
        <v>176</v>
      </c>
      <c r="I49" s="600" t="s">
        <v>176</v>
      </c>
      <c r="J49" s="600" t="s">
        <v>176</v>
      </c>
      <c r="K49" s="53">
        <v>0</v>
      </c>
      <c r="L49" s="600" t="s">
        <v>176</v>
      </c>
      <c r="M49" s="54">
        <v>0</v>
      </c>
      <c r="N49" s="600" t="s">
        <v>176</v>
      </c>
      <c r="O49" s="600" t="s">
        <v>176</v>
      </c>
      <c r="P49" s="600" t="s">
        <v>176</v>
      </c>
      <c r="Q49" s="52">
        <v>0</v>
      </c>
      <c r="R49" s="600" t="s">
        <v>176</v>
      </c>
      <c r="S49" s="119">
        <v>0</v>
      </c>
    </row>
    <row r="50" spans="2:19" x14ac:dyDescent="0.25">
      <c r="B50" s="701" t="s">
        <v>21</v>
      </c>
      <c r="C50" s="702"/>
      <c r="D50" s="703"/>
      <c r="E50" s="35">
        <v>1979.9099999999999</v>
      </c>
      <c r="F50" s="36">
        <v>0</v>
      </c>
      <c r="G50" s="36">
        <v>12</v>
      </c>
      <c r="H50" s="606" t="s">
        <v>176</v>
      </c>
      <c r="I50" s="606" t="s">
        <v>176</v>
      </c>
      <c r="J50" s="606" t="s">
        <v>176</v>
      </c>
      <c r="K50" s="36">
        <v>55</v>
      </c>
      <c r="L50" s="606" t="s">
        <v>176</v>
      </c>
      <c r="M50" s="38">
        <v>0.60608815552222095</v>
      </c>
      <c r="N50" s="606" t="s">
        <v>176</v>
      </c>
      <c r="O50" s="606" t="s">
        <v>176</v>
      </c>
      <c r="P50" s="606" t="s">
        <v>176</v>
      </c>
      <c r="Q50" s="35">
        <v>2.7779040461435098</v>
      </c>
      <c r="R50" s="606" t="s">
        <v>176</v>
      </c>
      <c r="S50" s="424">
        <v>4.5833333333333304</v>
      </c>
    </row>
    <row r="51" spans="2:19" ht="15.75" thickBot="1" x14ac:dyDescent="0.3">
      <c r="B51" s="704" t="s">
        <v>22</v>
      </c>
      <c r="C51" s="705"/>
      <c r="D51" s="706"/>
      <c r="E51" s="6">
        <v>11642.913075</v>
      </c>
      <c r="F51" s="9">
        <v>0</v>
      </c>
      <c r="G51" s="9">
        <v>128</v>
      </c>
      <c r="H51" s="607" t="s">
        <v>176</v>
      </c>
      <c r="I51" s="607" t="s">
        <v>176</v>
      </c>
      <c r="J51" s="607" t="s">
        <v>176</v>
      </c>
      <c r="K51" s="6">
        <v>2511.4</v>
      </c>
      <c r="L51" s="607" t="s">
        <v>176</v>
      </c>
      <c r="M51" s="13">
        <v>1.0993812216535901</v>
      </c>
      <c r="N51" s="607" t="s">
        <v>176</v>
      </c>
      <c r="O51" s="607" t="s">
        <v>176</v>
      </c>
      <c r="P51" s="607" t="s">
        <v>176</v>
      </c>
      <c r="Q51" s="6">
        <v>21.5702031254751</v>
      </c>
      <c r="R51" s="607" t="s">
        <v>176</v>
      </c>
      <c r="S51" s="402">
        <v>19.620312500000001</v>
      </c>
    </row>
    <row r="52" spans="2:19" ht="15.75" thickBot="1" x14ac:dyDescent="0.3"/>
    <row r="53" spans="2:19" ht="45.75" thickBot="1" x14ac:dyDescent="0.3">
      <c r="B53" s="672" t="s">
        <v>112</v>
      </c>
      <c r="C53" s="673"/>
      <c r="D53" s="566" t="s">
        <v>4</v>
      </c>
      <c r="E53" s="601" t="s">
        <v>5</v>
      </c>
      <c r="F53" s="601" t="s">
        <v>6</v>
      </c>
      <c r="G53" s="261" t="s">
        <v>7</v>
      </c>
      <c r="H53" s="261" t="s">
        <v>8</v>
      </c>
      <c r="I53" s="261" t="s">
        <v>9</v>
      </c>
      <c r="J53" s="262" t="s">
        <v>10</v>
      </c>
      <c r="K53" s="602" t="s">
        <v>11</v>
      </c>
      <c r="L53" s="261" t="s">
        <v>12</v>
      </c>
      <c r="M53" s="601" t="s">
        <v>13</v>
      </c>
      <c r="N53" s="261" t="s">
        <v>14</v>
      </c>
      <c r="O53" s="261" t="s">
        <v>15</v>
      </c>
      <c r="P53" s="262" t="s">
        <v>16</v>
      </c>
      <c r="Q53" s="601" t="s">
        <v>17</v>
      </c>
      <c r="R53" s="261" t="s">
        <v>18</v>
      </c>
      <c r="S53" s="575" t="s">
        <v>19</v>
      </c>
    </row>
    <row r="54" spans="2:19" x14ac:dyDescent="0.25">
      <c r="B54" s="707" t="s">
        <v>20</v>
      </c>
      <c r="C54" s="708"/>
      <c r="D54" s="603" t="s">
        <v>23</v>
      </c>
      <c r="E54" s="23" t="s">
        <v>113</v>
      </c>
      <c r="F54" s="23">
        <v>0</v>
      </c>
      <c r="G54" s="23">
        <v>0</v>
      </c>
      <c r="H54" s="172" t="s">
        <v>176</v>
      </c>
      <c r="I54" s="172" t="s">
        <v>176</v>
      </c>
      <c r="J54" s="172" t="s">
        <v>176</v>
      </c>
      <c r="K54" s="23">
        <v>0</v>
      </c>
      <c r="L54" s="172" t="s">
        <v>176</v>
      </c>
      <c r="M54" s="25">
        <v>0</v>
      </c>
      <c r="N54" s="172" t="s">
        <v>176</v>
      </c>
      <c r="O54" s="172" t="s">
        <v>176</v>
      </c>
      <c r="P54" s="172" t="s">
        <v>176</v>
      </c>
      <c r="Q54" s="22">
        <v>0</v>
      </c>
      <c r="R54" s="172" t="s">
        <v>176</v>
      </c>
      <c r="S54" s="156">
        <v>0</v>
      </c>
    </row>
    <row r="55" spans="2:19" x14ac:dyDescent="0.25">
      <c r="B55" s="684"/>
      <c r="C55" s="685"/>
      <c r="D55" s="60" t="s">
        <v>24</v>
      </c>
      <c r="E55" s="28">
        <v>8.5</v>
      </c>
      <c r="F55" s="29">
        <v>0</v>
      </c>
      <c r="G55" s="29">
        <v>0</v>
      </c>
      <c r="H55" s="110" t="s">
        <v>176</v>
      </c>
      <c r="I55" s="110" t="s">
        <v>176</v>
      </c>
      <c r="J55" s="110" t="s">
        <v>176</v>
      </c>
      <c r="K55" s="29">
        <v>0</v>
      </c>
      <c r="L55" s="110" t="s">
        <v>176</v>
      </c>
      <c r="M55" s="31">
        <v>0</v>
      </c>
      <c r="N55" s="110" t="s">
        <v>176</v>
      </c>
      <c r="O55" s="110" t="s">
        <v>176</v>
      </c>
      <c r="P55" s="110" t="s">
        <v>176</v>
      </c>
      <c r="Q55" s="28">
        <v>0</v>
      </c>
      <c r="R55" s="110" t="s">
        <v>176</v>
      </c>
      <c r="S55" s="173">
        <v>0</v>
      </c>
    </row>
    <row r="56" spans="2:19" x14ac:dyDescent="0.25">
      <c r="B56" s="684"/>
      <c r="C56" s="685"/>
      <c r="D56" s="61" t="s">
        <v>25</v>
      </c>
      <c r="E56" s="29" t="s">
        <v>92</v>
      </c>
      <c r="F56" s="29">
        <v>0</v>
      </c>
      <c r="G56" s="29">
        <v>0</v>
      </c>
      <c r="H56" s="110" t="s">
        <v>176</v>
      </c>
      <c r="I56" s="110" t="s">
        <v>176</v>
      </c>
      <c r="J56" s="110" t="s">
        <v>176</v>
      </c>
      <c r="K56" s="29">
        <v>0</v>
      </c>
      <c r="L56" s="110" t="s">
        <v>176</v>
      </c>
      <c r="M56" s="31">
        <v>0</v>
      </c>
      <c r="N56" s="110" t="s">
        <v>176</v>
      </c>
      <c r="O56" s="110" t="s">
        <v>176</v>
      </c>
      <c r="P56" s="110" t="s">
        <v>176</v>
      </c>
      <c r="Q56" s="28">
        <v>0</v>
      </c>
      <c r="R56" s="110" t="s">
        <v>176</v>
      </c>
      <c r="S56" s="173">
        <v>0</v>
      </c>
    </row>
    <row r="57" spans="2:19" x14ac:dyDescent="0.25">
      <c r="B57" s="684"/>
      <c r="C57" s="685"/>
      <c r="D57" s="60" t="s">
        <v>26</v>
      </c>
      <c r="E57" s="29" t="s">
        <v>114</v>
      </c>
      <c r="F57" s="29">
        <v>0</v>
      </c>
      <c r="G57" s="29">
        <v>1</v>
      </c>
      <c r="H57" s="110" t="s">
        <v>176</v>
      </c>
      <c r="I57" s="110" t="s">
        <v>176</v>
      </c>
      <c r="J57" s="110" t="s">
        <v>176</v>
      </c>
      <c r="K57" s="29">
        <v>2</v>
      </c>
      <c r="L57" s="110" t="s">
        <v>176</v>
      </c>
      <c r="M57" s="31">
        <v>1.2345679012345678</v>
      </c>
      <c r="N57" s="110" t="s">
        <v>176</v>
      </c>
      <c r="O57" s="110" t="s">
        <v>176</v>
      </c>
      <c r="P57" s="110" t="s">
        <v>176</v>
      </c>
      <c r="Q57" s="28">
        <v>2.4691358024691357</v>
      </c>
      <c r="R57" s="110" t="s">
        <v>176</v>
      </c>
      <c r="S57" s="173">
        <v>2</v>
      </c>
    </row>
    <row r="58" spans="2:19" x14ac:dyDescent="0.25">
      <c r="B58" s="684"/>
      <c r="C58" s="685"/>
      <c r="D58" s="60" t="s">
        <v>27</v>
      </c>
      <c r="E58" s="28">
        <v>15.5</v>
      </c>
      <c r="F58" s="29">
        <v>0</v>
      </c>
      <c r="G58" s="29">
        <v>0</v>
      </c>
      <c r="H58" s="110" t="s">
        <v>176</v>
      </c>
      <c r="I58" s="110" t="s">
        <v>176</v>
      </c>
      <c r="J58" s="110" t="s">
        <v>176</v>
      </c>
      <c r="K58" s="29">
        <v>0</v>
      </c>
      <c r="L58" s="110" t="s">
        <v>176</v>
      </c>
      <c r="M58" s="31">
        <v>0</v>
      </c>
      <c r="N58" s="110" t="s">
        <v>176</v>
      </c>
      <c r="O58" s="110" t="s">
        <v>176</v>
      </c>
      <c r="P58" s="110" t="s">
        <v>176</v>
      </c>
      <c r="Q58" s="28">
        <v>0</v>
      </c>
      <c r="R58" s="110" t="s">
        <v>176</v>
      </c>
      <c r="S58" s="173">
        <v>0</v>
      </c>
    </row>
    <row r="59" spans="2:19" x14ac:dyDescent="0.25">
      <c r="B59" s="684"/>
      <c r="C59" s="685"/>
      <c r="D59" s="60" t="s">
        <v>28</v>
      </c>
      <c r="E59" s="29">
        <v>445</v>
      </c>
      <c r="F59" s="29">
        <v>0</v>
      </c>
      <c r="G59" s="29">
        <v>4</v>
      </c>
      <c r="H59" s="110" t="s">
        <v>176</v>
      </c>
      <c r="I59" s="110" t="s">
        <v>176</v>
      </c>
      <c r="J59" s="110" t="s">
        <v>176</v>
      </c>
      <c r="K59" s="29">
        <v>104</v>
      </c>
      <c r="L59" s="110" t="s">
        <v>176</v>
      </c>
      <c r="M59" s="31">
        <v>0.898876404494382</v>
      </c>
      <c r="N59" s="110" t="s">
        <v>176</v>
      </c>
      <c r="O59" s="110" t="s">
        <v>176</v>
      </c>
      <c r="P59" s="110" t="s">
        <v>176</v>
      </c>
      <c r="Q59" s="28">
        <v>23.370786516853933</v>
      </c>
      <c r="R59" s="110" t="s">
        <v>176</v>
      </c>
      <c r="S59" s="173">
        <v>26</v>
      </c>
    </row>
    <row r="60" spans="2:19" x14ac:dyDescent="0.25">
      <c r="B60" s="684"/>
      <c r="C60" s="685"/>
      <c r="D60" s="604" t="s">
        <v>29</v>
      </c>
      <c r="E60" s="29">
        <v>547</v>
      </c>
      <c r="F60" s="29">
        <v>0</v>
      </c>
      <c r="G60" s="29">
        <v>4</v>
      </c>
      <c r="H60" s="110" t="s">
        <v>176</v>
      </c>
      <c r="I60" s="110" t="s">
        <v>176</v>
      </c>
      <c r="J60" s="110" t="s">
        <v>176</v>
      </c>
      <c r="K60" s="29">
        <v>118</v>
      </c>
      <c r="L60" s="110" t="s">
        <v>176</v>
      </c>
      <c r="M60" s="31">
        <v>0.73126142595978061</v>
      </c>
      <c r="N60" s="110" t="s">
        <v>176</v>
      </c>
      <c r="O60" s="110" t="s">
        <v>176</v>
      </c>
      <c r="P60" s="110" t="s">
        <v>176</v>
      </c>
      <c r="Q60" s="28">
        <v>21.572212065813527</v>
      </c>
      <c r="R60" s="110" t="s">
        <v>176</v>
      </c>
      <c r="S60" s="173">
        <v>29.5</v>
      </c>
    </row>
    <row r="61" spans="2:19" x14ac:dyDescent="0.25">
      <c r="B61" s="684"/>
      <c r="C61" s="685"/>
      <c r="D61" s="60" t="s">
        <v>30</v>
      </c>
      <c r="E61" s="29" t="s">
        <v>115</v>
      </c>
      <c r="F61" s="29">
        <v>0</v>
      </c>
      <c r="G61" s="29">
        <v>1</v>
      </c>
      <c r="H61" s="110" t="s">
        <v>176</v>
      </c>
      <c r="I61" s="110" t="s">
        <v>176</v>
      </c>
      <c r="J61" s="110" t="s">
        <v>176</v>
      </c>
      <c r="K61" s="29">
        <v>1</v>
      </c>
      <c r="L61" s="110" t="s">
        <v>176</v>
      </c>
      <c r="M61" s="31">
        <v>0.52631578947368418</v>
      </c>
      <c r="N61" s="110" t="s">
        <v>176</v>
      </c>
      <c r="O61" s="110" t="s">
        <v>176</v>
      </c>
      <c r="P61" s="110" t="s">
        <v>176</v>
      </c>
      <c r="Q61" s="28">
        <v>0.52631578947368418</v>
      </c>
      <c r="R61" s="110" t="s">
        <v>176</v>
      </c>
      <c r="S61" s="173">
        <v>1</v>
      </c>
    </row>
    <row r="62" spans="2:19" x14ac:dyDescent="0.25">
      <c r="B62" s="684"/>
      <c r="C62" s="685"/>
      <c r="D62" s="60" t="s">
        <v>31</v>
      </c>
      <c r="E62" s="29" t="s">
        <v>92</v>
      </c>
      <c r="F62" s="29">
        <v>0</v>
      </c>
      <c r="G62" s="29">
        <v>0</v>
      </c>
      <c r="H62" s="110" t="s">
        <v>176</v>
      </c>
      <c r="I62" s="110" t="s">
        <v>176</v>
      </c>
      <c r="J62" s="110" t="s">
        <v>176</v>
      </c>
      <c r="K62" s="29">
        <v>0</v>
      </c>
      <c r="L62" s="110" t="s">
        <v>176</v>
      </c>
      <c r="M62" s="31">
        <v>0</v>
      </c>
      <c r="N62" s="110" t="s">
        <v>176</v>
      </c>
      <c r="O62" s="110" t="s">
        <v>176</v>
      </c>
      <c r="P62" s="110" t="s">
        <v>176</v>
      </c>
      <c r="Q62" s="28">
        <v>0</v>
      </c>
      <c r="R62" s="110" t="s">
        <v>176</v>
      </c>
      <c r="S62" s="173">
        <v>0</v>
      </c>
    </row>
    <row r="63" spans="2:19" ht="15.75" thickBot="1" x14ac:dyDescent="0.3">
      <c r="B63" s="684"/>
      <c r="C63" s="685"/>
      <c r="D63" s="605" t="s">
        <v>116</v>
      </c>
      <c r="E63" s="52">
        <v>23.8</v>
      </c>
      <c r="F63" s="53">
        <v>0</v>
      </c>
      <c r="G63" s="53">
        <v>1</v>
      </c>
      <c r="H63" s="600" t="s">
        <v>176</v>
      </c>
      <c r="I63" s="600" t="s">
        <v>176</v>
      </c>
      <c r="J63" s="600" t="s">
        <v>176</v>
      </c>
      <c r="K63" s="53">
        <v>36</v>
      </c>
      <c r="L63" s="600" t="s">
        <v>176</v>
      </c>
      <c r="M63" s="54">
        <v>4.2016806722689077</v>
      </c>
      <c r="N63" s="600" t="s">
        <v>176</v>
      </c>
      <c r="O63" s="600" t="s">
        <v>176</v>
      </c>
      <c r="P63" s="600" t="s">
        <v>176</v>
      </c>
      <c r="Q63" s="52">
        <v>151.26050420168067</v>
      </c>
      <c r="R63" s="600" t="s">
        <v>176</v>
      </c>
      <c r="S63" s="343">
        <v>36</v>
      </c>
    </row>
    <row r="64" spans="2:19" x14ac:dyDescent="0.25">
      <c r="B64" s="688" t="s">
        <v>21</v>
      </c>
      <c r="C64" s="689"/>
      <c r="D64" s="689"/>
      <c r="E64" s="35">
        <v>1494.8</v>
      </c>
      <c r="F64" s="36">
        <v>0</v>
      </c>
      <c r="G64" s="36">
        <v>11</v>
      </c>
      <c r="H64" s="606" t="s">
        <v>176</v>
      </c>
      <c r="I64" s="606" t="s">
        <v>176</v>
      </c>
      <c r="J64" s="606" t="s">
        <v>176</v>
      </c>
      <c r="K64" s="36">
        <v>261</v>
      </c>
      <c r="L64" s="606" t="s">
        <v>176</v>
      </c>
      <c r="M64" s="38">
        <v>0.73588439925073601</v>
      </c>
      <c r="N64" s="606" t="s">
        <v>176</v>
      </c>
      <c r="O64" s="606" t="s">
        <v>176</v>
      </c>
      <c r="P64" s="606" t="s">
        <v>176</v>
      </c>
      <c r="Q64" s="35">
        <v>17.460529836767499</v>
      </c>
      <c r="R64" s="606" t="s">
        <v>176</v>
      </c>
      <c r="S64" s="403">
        <v>23.727272727272702</v>
      </c>
    </row>
    <row r="65" spans="2:19" ht="15.75" thickBot="1" x14ac:dyDescent="0.3">
      <c r="B65" s="679" t="s">
        <v>22</v>
      </c>
      <c r="C65" s="680"/>
      <c r="D65" s="681"/>
      <c r="E65" s="44">
        <v>11468.874</v>
      </c>
      <c r="F65" s="37">
        <v>2</v>
      </c>
      <c r="G65" s="37">
        <v>140</v>
      </c>
      <c r="H65" s="607" t="s">
        <v>176</v>
      </c>
      <c r="I65" s="607" t="s">
        <v>176</v>
      </c>
      <c r="J65" s="607" t="s">
        <v>176</v>
      </c>
      <c r="K65" s="37">
        <v>2439.5</v>
      </c>
      <c r="L65" s="607" t="s">
        <v>176</v>
      </c>
      <c r="M65" s="46">
        <v>1.22069524872276</v>
      </c>
      <c r="N65" s="607" t="s">
        <v>176</v>
      </c>
      <c r="O65" s="607" t="s">
        <v>176</v>
      </c>
      <c r="P65" s="607" t="s">
        <v>176</v>
      </c>
      <c r="Q65" s="44">
        <v>21.270614708994099</v>
      </c>
      <c r="R65" s="607" t="s">
        <v>176</v>
      </c>
      <c r="S65" s="392">
        <v>17.425000000000001</v>
      </c>
    </row>
  </sheetData>
  <mergeCells count="20">
    <mergeCell ref="B65:D65"/>
    <mergeCell ref="B14:C14"/>
    <mergeCell ref="B27:C27"/>
    <mergeCell ref="B28:C36"/>
    <mergeCell ref="B37:D37"/>
    <mergeCell ref="B38:D38"/>
    <mergeCell ref="B15:C23"/>
    <mergeCell ref="B24:D24"/>
    <mergeCell ref="B25:D25"/>
    <mergeCell ref="B50:D50"/>
    <mergeCell ref="B51:D51"/>
    <mergeCell ref="B53:C53"/>
    <mergeCell ref="B54:C63"/>
    <mergeCell ref="B64:D64"/>
    <mergeCell ref="B11:D11"/>
    <mergeCell ref="B12:D12"/>
    <mergeCell ref="B3:C10"/>
    <mergeCell ref="B2:C2"/>
    <mergeCell ref="B41:C49"/>
    <mergeCell ref="B40:C40"/>
  </mergeCells>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FCA40-0DD7-45CD-A689-9335A2E558FB}">
  <dimension ref="A1:Y133"/>
  <sheetViews>
    <sheetView workbookViewId="0"/>
  </sheetViews>
  <sheetFormatPr defaultRowHeight="15" x14ac:dyDescent="0.25"/>
  <cols>
    <col min="3" max="3" width="16.85546875" bestFit="1" customWidth="1"/>
    <col min="8" max="8" width="2.28515625" customWidth="1"/>
    <col min="10" max="10" width="16" customWidth="1"/>
    <col min="17" max="17" width="4.28515625" customWidth="1"/>
    <col min="19" max="19" width="16.28515625" bestFit="1" customWidth="1"/>
  </cols>
  <sheetData>
    <row r="1" spans="1:25" ht="15.75" thickBot="1" x14ac:dyDescent="0.3">
      <c r="A1" s="99"/>
      <c r="B1" s="99"/>
      <c r="C1" s="99"/>
      <c r="D1" s="99"/>
      <c r="E1" s="99"/>
      <c r="F1" s="99"/>
      <c r="G1" s="99"/>
      <c r="H1" s="94"/>
      <c r="I1" s="142"/>
      <c r="J1" s="101"/>
      <c r="K1" s="94"/>
      <c r="L1" s="94"/>
      <c r="M1" s="94"/>
      <c r="N1" s="94"/>
      <c r="O1" s="94"/>
      <c r="P1" s="142"/>
      <c r="Q1" s="99"/>
      <c r="R1" s="99"/>
      <c r="S1" s="99"/>
      <c r="T1" s="100"/>
      <c r="U1" s="99"/>
      <c r="V1" s="99"/>
      <c r="W1" s="99"/>
      <c r="X1" s="99"/>
      <c r="Y1" s="99"/>
    </row>
    <row r="2" spans="1:25" ht="15.75" thickBot="1" x14ac:dyDescent="0.3">
      <c r="A2" s="99"/>
      <c r="B2" s="722" t="s">
        <v>288</v>
      </c>
      <c r="C2" s="723"/>
      <c r="D2" s="723"/>
      <c r="E2" s="723"/>
      <c r="F2" s="724"/>
      <c r="G2" s="586"/>
      <c r="H2" s="94"/>
      <c r="I2" s="725" t="s">
        <v>289</v>
      </c>
      <c r="J2" s="726"/>
      <c r="K2" s="726"/>
      <c r="L2" s="726"/>
      <c r="M2" s="726"/>
      <c r="N2" s="726"/>
      <c r="O2" s="727"/>
      <c r="P2" s="142"/>
      <c r="Q2" s="99"/>
      <c r="R2" s="725" t="s">
        <v>290</v>
      </c>
      <c r="S2" s="726"/>
      <c r="T2" s="726"/>
      <c r="U2" s="726"/>
      <c r="V2" s="726"/>
      <c r="W2" s="726"/>
      <c r="X2" s="727"/>
      <c r="Y2" s="99"/>
    </row>
    <row r="3" spans="1:25" x14ac:dyDescent="0.25">
      <c r="A3" s="99"/>
      <c r="B3" s="728" t="s">
        <v>287</v>
      </c>
      <c r="C3" s="729"/>
      <c r="D3" s="732" t="s">
        <v>178</v>
      </c>
      <c r="E3" s="732"/>
      <c r="F3" s="733"/>
      <c r="G3" s="99"/>
      <c r="H3" s="94"/>
      <c r="I3" s="734" t="s">
        <v>191</v>
      </c>
      <c r="J3" s="735"/>
      <c r="K3" s="738" t="s">
        <v>178</v>
      </c>
      <c r="L3" s="732"/>
      <c r="M3" s="732"/>
      <c r="N3" s="732"/>
      <c r="O3" s="733"/>
      <c r="P3" s="178"/>
      <c r="Q3" s="99"/>
      <c r="R3" s="728" t="s">
        <v>192</v>
      </c>
      <c r="S3" s="739"/>
      <c r="T3" s="741" t="s">
        <v>178</v>
      </c>
      <c r="U3" s="742"/>
      <c r="V3" s="742"/>
      <c r="W3" s="742"/>
      <c r="X3" s="743"/>
      <c r="Y3" s="99"/>
    </row>
    <row r="4" spans="1:25" ht="15.75" thickBot="1" x14ac:dyDescent="0.3">
      <c r="A4" s="99"/>
      <c r="B4" s="730"/>
      <c r="C4" s="731"/>
      <c r="D4" s="218">
        <v>2015</v>
      </c>
      <c r="E4" s="218">
        <v>2016</v>
      </c>
      <c r="F4" s="219">
        <v>2017</v>
      </c>
      <c r="G4" s="99"/>
      <c r="H4" s="94"/>
      <c r="I4" s="736"/>
      <c r="J4" s="737"/>
      <c r="K4" s="439">
        <v>2013</v>
      </c>
      <c r="L4" s="440">
        <v>2014</v>
      </c>
      <c r="M4" s="440">
        <v>2015</v>
      </c>
      <c r="N4" s="440">
        <v>2016</v>
      </c>
      <c r="O4" s="441">
        <v>2017</v>
      </c>
      <c r="P4" s="179"/>
      <c r="Q4" s="99"/>
      <c r="R4" s="730"/>
      <c r="S4" s="740"/>
      <c r="T4" s="442">
        <v>2013</v>
      </c>
      <c r="U4" s="443">
        <v>2014</v>
      </c>
      <c r="V4" s="443">
        <v>2015</v>
      </c>
      <c r="W4" s="443">
        <v>2016</v>
      </c>
      <c r="X4" s="430">
        <v>2017</v>
      </c>
      <c r="Y4" s="99"/>
    </row>
    <row r="5" spans="1:25" ht="15" customHeight="1" x14ac:dyDescent="0.25">
      <c r="A5" s="99"/>
      <c r="B5" s="714" t="s">
        <v>179</v>
      </c>
      <c r="C5" s="570" t="s">
        <v>23</v>
      </c>
      <c r="D5" s="82">
        <f>VLOOKUP($C5,'Generation tables'!$D$28:$S$36,13,FALSE)</f>
        <v>2.7190332326283988</v>
      </c>
      <c r="E5" s="49">
        <f>VLOOKUP($C5,'Generation tables'!$D$15:$S$23,13,FALSE)</f>
        <v>2.8439873840719638</v>
      </c>
      <c r="F5" s="58">
        <f>VLOOKUP($C5,'Generation tables'!$D$3:$S$10,13,FALSE)</f>
        <v>2.1822943187604569</v>
      </c>
      <c r="G5" s="99"/>
      <c r="H5" s="94"/>
      <c r="I5" s="717" t="s">
        <v>179</v>
      </c>
      <c r="J5" s="436" t="s">
        <v>23</v>
      </c>
      <c r="K5" s="433">
        <f>VLOOKUP($J5,'Generation tables'!$D$54:$S$63,10,FALSE)</f>
        <v>0</v>
      </c>
      <c r="L5" s="25">
        <f>VLOOKUP($J5,'Generation tables'!$D$41:$S$49,10,FALSE)</f>
        <v>0.22778005557833356</v>
      </c>
      <c r="M5" s="25">
        <f>VLOOKUP($J5,'Generation tables'!$D$28:$S$36,10,FALSE)</f>
        <v>0.90634441087613293</v>
      </c>
      <c r="N5" s="25">
        <f>VLOOKUP($J5,'Generation tables'!$D$15:$S$23,10,FALSE)</f>
        <v>0.56879747681439286</v>
      </c>
      <c r="O5" s="195">
        <f>VLOOKUP($J5,'Generation tables'!$D$3:$S$10,10,FALSE)</f>
        <v>0.3637157197934095</v>
      </c>
      <c r="P5" s="180"/>
      <c r="Q5" s="99"/>
      <c r="R5" s="717" t="s">
        <v>179</v>
      </c>
      <c r="S5" s="436" t="s">
        <v>23</v>
      </c>
      <c r="T5" s="171">
        <f>VLOOKUP($S5,'Generation tables'!$D$54:$S$63,14,FALSE)</f>
        <v>0</v>
      </c>
      <c r="U5" s="22">
        <f>VLOOKUP($S5,'Generation tables'!$D$41:$S$49,14,FALSE)</f>
        <v>1.1389002778916679</v>
      </c>
      <c r="V5" s="22">
        <f>VLOOKUP($S5,'Generation tables'!$D$28:$S$36,14,FALSE)</f>
        <v>16.012084592145015</v>
      </c>
      <c r="W5" s="22">
        <f>VLOOKUP($S5,'Generation tables'!$D$15:$S$23,14,FALSE)</f>
        <v>2.5595886456647676</v>
      </c>
      <c r="X5" s="444">
        <f>VLOOKUP($S5,'Generation tables'!$D$3:$S$10,14,FALSE)</f>
        <v>13.457481632356149</v>
      </c>
      <c r="Y5" s="99"/>
    </row>
    <row r="6" spans="1:25" x14ac:dyDescent="0.25">
      <c r="A6" s="99"/>
      <c r="B6" s="715"/>
      <c r="C6" s="184" t="s">
        <v>24</v>
      </c>
      <c r="D6" s="82">
        <f>VLOOKUP($C6,'Generation tables'!$D$28:$S$36,13,FALSE)</f>
        <v>0</v>
      </c>
      <c r="E6" s="49">
        <f>VLOOKUP($C6,'Generation tables'!$D$15:$S$23,13,FALSE)</f>
        <v>0</v>
      </c>
      <c r="F6" s="58">
        <f>VLOOKUP($C6,'Generation tables'!$D$3:$S$10,13,FALSE)</f>
        <v>0</v>
      </c>
      <c r="G6" s="99"/>
      <c r="H6" s="94"/>
      <c r="I6" s="718"/>
      <c r="J6" s="437" t="s">
        <v>24</v>
      </c>
      <c r="K6" s="434">
        <f>VLOOKUP($J6,'Generation tables'!$D$54:$S$63,10,FALSE)</f>
        <v>0</v>
      </c>
      <c r="L6" s="31">
        <f>VLOOKUP($J6,'Generation tables'!$D$41:$S$49,10,FALSE)</f>
        <v>0</v>
      </c>
      <c r="M6" s="31">
        <f>VLOOKUP($J6,'Generation tables'!$D$28:$S$36,10,FALSE)</f>
        <v>0</v>
      </c>
      <c r="N6" s="31">
        <f>VLOOKUP($J6,'Generation tables'!$D$15:$S$23,10,FALSE)</f>
        <v>0</v>
      </c>
      <c r="O6" s="55">
        <f>VLOOKUP($J6,'Generation tables'!$D$3:$S$10,10,FALSE)</f>
        <v>0</v>
      </c>
      <c r="P6" s="180"/>
      <c r="Q6" s="99"/>
      <c r="R6" s="718"/>
      <c r="S6" s="437" t="s">
        <v>24</v>
      </c>
      <c r="T6" s="95">
        <f>VLOOKUP($S6,'Generation tables'!$D$54:$S$63,14,FALSE)</f>
        <v>0</v>
      </c>
      <c r="U6" s="28">
        <f>VLOOKUP($S6,'Generation tables'!$D$41:$S$49,14,FALSE)</f>
        <v>0</v>
      </c>
      <c r="V6" s="28">
        <f>VLOOKUP($S6,'Generation tables'!$D$28:$S$36,14,FALSE)</f>
        <v>0</v>
      </c>
      <c r="W6" s="28">
        <f>VLOOKUP($S6,'Generation tables'!$D$15:$S$23,14,FALSE)</f>
        <v>0</v>
      </c>
      <c r="X6" s="445">
        <f>VLOOKUP($S6,'Generation tables'!$D$3:$S$10,14,FALSE)</f>
        <v>0</v>
      </c>
      <c r="Y6" s="99"/>
    </row>
    <row r="7" spans="1:25" x14ac:dyDescent="0.25">
      <c r="A7" s="99"/>
      <c r="B7" s="715"/>
      <c r="C7" s="184" t="s">
        <v>26</v>
      </c>
      <c r="D7" s="82">
        <f>VLOOKUP($C7,'Generation tables'!$D$28:$S$36,13,FALSE)</f>
        <v>1.680672268907563</v>
      </c>
      <c r="E7" s="49">
        <f>VLOOKUP($C7,'Generation tables'!$D$15:$S$23,13,FALSE)</f>
        <v>4.7244094488188972</v>
      </c>
      <c r="F7" s="58">
        <f>VLOOKUP($C7,'Generation tables'!$D$3:$S$10,13,FALSE)</f>
        <v>6.25</v>
      </c>
      <c r="G7" s="99"/>
      <c r="H7" s="94"/>
      <c r="I7" s="718"/>
      <c r="J7" s="437" t="s">
        <v>26</v>
      </c>
      <c r="K7" s="434">
        <f>VLOOKUP($J7,'Generation tables'!$D$54:$S$63,10,FALSE)</f>
        <v>1.2345679012345678</v>
      </c>
      <c r="L7" s="31">
        <f>VLOOKUP($J7,'Generation tables'!$D$41:$S$49,10,FALSE)</f>
        <v>0</v>
      </c>
      <c r="M7" s="31">
        <f>VLOOKUP($J7,'Generation tables'!$D$28:$S$36,10,FALSE)</f>
        <v>0</v>
      </c>
      <c r="N7" s="31">
        <f>VLOOKUP($J7,'Generation tables'!$D$15:$S$23,10,FALSE)</f>
        <v>0</v>
      </c>
      <c r="O7" s="55">
        <f>VLOOKUP($J7,'Generation tables'!$D$3:$S$10,10,FALSE)</f>
        <v>0</v>
      </c>
      <c r="P7" s="180"/>
      <c r="Q7" s="99"/>
      <c r="R7" s="718"/>
      <c r="S7" s="437" t="s">
        <v>26</v>
      </c>
      <c r="T7" s="95">
        <f>VLOOKUP($S7,'Generation tables'!$D$54:$S$63,14,FALSE)</f>
        <v>2.4691358024691357</v>
      </c>
      <c r="U7" s="28">
        <f>VLOOKUP($S7,'Generation tables'!$D$41:$S$49,14,FALSE)</f>
        <v>0</v>
      </c>
      <c r="V7" s="28">
        <f>VLOOKUP($S7,'Generation tables'!$D$28:$S$36,14,FALSE)</f>
        <v>0</v>
      </c>
      <c r="W7" s="28">
        <f>VLOOKUP($S7,'Generation tables'!$D$15:$S$23,14,FALSE)</f>
        <v>0</v>
      </c>
      <c r="X7" s="445">
        <f>VLOOKUP($S7,'Generation tables'!$D$3:$S$10,14,FALSE)</f>
        <v>0</v>
      </c>
      <c r="Y7" s="99"/>
    </row>
    <row r="8" spans="1:25" x14ac:dyDescent="0.25">
      <c r="A8" s="99"/>
      <c r="B8" s="715"/>
      <c r="C8" s="184" t="s">
        <v>27</v>
      </c>
      <c r="D8" s="82">
        <f>VLOOKUP($C8,'Generation tables'!$D$28:$S$36,13,FALSE)</f>
        <v>10</v>
      </c>
      <c r="E8" s="49">
        <f>VLOOKUP($C8,'Generation tables'!$D$15:$S$23,13,FALSE)</f>
        <v>0</v>
      </c>
      <c r="F8" s="58">
        <f>VLOOKUP($C8,'Generation tables'!$D$3:$S$10,13,FALSE)</f>
        <v>0</v>
      </c>
      <c r="G8" s="99"/>
      <c r="H8" s="94"/>
      <c r="I8" s="718"/>
      <c r="J8" s="437" t="s">
        <v>27</v>
      </c>
      <c r="K8" s="434">
        <f>VLOOKUP($J8,'Generation tables'!$D$54:$S$63,10,FALSE)</f>
        <v>0</v>
      </c>
      <c r="L8" s="31">
        <f>VLOOKUP($J8,'Generation tables'!$D$41:$S$49,10,FALSE)</f>
        <v>0</v>
      </c>
      <c r="M8" s="31">
        <f>VLOOKUP($J8,'Generation tables'!$D$28:$S$36,10,FALSE)</f>
        <v>0</v>
      </c>
      <c r="N8" s="31">
        <f>VLOOKUP($J8,'Generation tables'!$D$15:$S$23,10,FALSE)</f>
        <v>0</v>
      </c>
      <c r="O8" s="55">
        <f>VLOOKUP($J8,'Generation tables'!$D$3:$S$10,10,FALSE)</f>
        <v>0</v>
      </c>
      <c r="P8" s="180"/>
      <c r="Q8" s="99"/>
      <c r="R8" s="718"/>
      <c r="S8" s="437" t="s">
        <v>27</v>
      </c>
      <c r="T8" s="95">
        <f>VLOOKUP($S8,'Generation tables'!$D$54:$S$63,14,FALSE)</f>
        <v>0</v>
      </c>
      <c r="U8" s="28">
        <f>VLOOKUP($S8,'Generation tables'!$D$41:$S$49,14,FALSE)</f>
        <v>0</v>
      </c>
      <c r="V8" s="28">
        <f>VLOOKUP($S8,'Generation tables'!$D$28:$S$36,14,FALSE)</f>
        <v>0</v>
      </c>
      <c r="W8" s="28">
        <f>VLOOKUP($S8,'Generation tables'!$D$15:$S$23,14,FALSE)</f>
        <v>0</v>
      </c>
      <c r="X8" s="445">
        <f>VLOOKUP($S8,'Generation tables'!$D$3:$S$10,14,FALSE)</f>
        <v>0</v>
      </c>
      <c r="Y8" s="99"/>
    </row>
    <row r="9" spans="1:25" x14ac:dyDescent="0.25">
      <c r="A9" s="99"/>
      <c r="B9" s="715"/>
      <c r="C9" s="184" t="s">
        <v>28</v>
      </c>
      <c r="D9" s="82">
        <f>VLOOKUP($C9,'Generation tables'!$D$28:$S$36,13,FALSE)</f>
        <v>1.5748031496062993</v>
      </c>
      <c r="E9" s="49">
        <f>VLOOKUP($C9,'Generation tables'!$D$15:$S$23,13,FALSE)</f>
        <v>0.83682008368200833</v>
      </c>
      <c r="F9" s="58">
        <f>VLOOKUP($C9,'Generation tables'!$D$3:$S$10,13,FALSE)</f>
        <v>1.6096579476861168</v>
      </c>
      <c r="G9" s="99"/>
      <c r="H9" s="94"/>
      <c r="I9" s="718"/>
      <c r="J9" s="437" t="s">
        <v>28</v>
      </c>
      <c r="K9" s="434">
        <f>VLOOKUP($J9,'Generation tables'!$D$54:$S$63,10,FALSE)</f>
        <v>0.898876404494382</v>
      </c>
      <c r="L9" s="31">
        <f>VLOOKUP($J9,'Generation tables'!$D$41:$S$49,10,FALSE)</f>
        <v>0.85910652920962194</v>
      </c>
      <c r="M9" s="31">
        <f>VLOOKUP($J9,'Generation tables'!$D$28:$S$36,10,FALSE)</f>
        <v>0.19685039370078741</v>
      </c>
      <c r="N9" s="31">
        <f>VLOOKUP($J9,'Generation tables'!$D$15:$S$23,10,FALSE)</f>
        <v>0.41841004184100417</v>
      </c>
      <c r="O9" s="55">
        <f>VLOOKUP($J9,'Generation tables'!$D$3:$S$10,10,FALSE)</f>
        <v>0.4024144869215292</v>
      </c>
      <c r="P9" s="180"/>
      <c r="Q9" s="99"/>
      <c r="R9" s="718"/>
      <c r="S9" s="437" t="s">
        <v>28</v>
      </c>
      <c r="T9" s="95">
        <f>VLOOKUP($S9,'Generation tables'!$D$54:$S$63,14,FALSE)</f>
        <v>23.370786516853933</v>
      </c>
      <c r="U9" s="28">
        <f>VLOOKUP($S9,'Generation tables'!$D$41:$S$49,14,FALSE)</f>
        <v>3.0927835051546393</v>
      </c>
      <c r="V9" s="28">
        <f>VLOOKUP($S9,'Generation tables'!$D$28:$S$36,14,FALSE)</f>
        <v>0.19685039370078738</v>
      </c>
      <c r="W9" s="28">
        <f>VLOOKUP($S9,'Generation tables'!$D$15:$S$23,14,FALSE)</f>
        <v>6.0669456066945608</v>
      </c>
      <c r="X9" s="445">
        <f>VLOOKUP($S9,'Generation tables'!$D$3:$S$10,14,FALSE)</f>
        <v>2.6156941649899399</v>
      </c>
      <c r="Y9" s="99"/>
    </row>
    <row r="10" spans="1:25" x14ac:dyDescent="0.25">
      <c r="A10" s="99"/>
      <c r="B10" s="715"/>
      <c r="C10" s="184" t="s">
        <v>29</v>
      </c>
      <c r="D10" s="82">
        <f>VLOOKUP($C10,'Generation tables'!$D$28:$S$36,13,FALSE)</f>
        <v>0.78277886497064575</v>
      </c>
      <c r="E10" s="49">
        <f>VLOOKUP($C10,'Generation tables'!$D$15:$S$23,13,FALSE)</f>
        <v>1.0964912280701755</v>
      </c>
      <c r="F10" s="58">
        <f>VLOOKUP($C10,'Generation tables'!$D$3:$S$10,13,FALSE)</f>
        <v>1.6355140186915889</v>
      </c>
      <c r="G10" s="99"/>
      <c r="H10" s="94"/>
      <c r="I10" s="718"/>
      <c r="J10" s="437" t="s">
        <v>29</v>
      </c>
      <c r="K10" s="434">
        <f>VLOOKUP($J10,'Generation tables'!$D$54:$S$63,10,FALSE)</f>
        <v>0.73126142595978061</v>
      </c>
      <c r="L10" s="31">
        <f>VLOOKUP($J10,'Generation tables'!$D$41:$S$49,10,FALSE)</f>
        <v>0.59055118110236215</v>
      </c>
      <c r="M10" s="31">
        <f>VLOOKUP($J10,'Generation tables'!$D$28:$S$36,10,FALSE)</f>
        <v>0</v>
      </c>
      <c r="N10" s="31">
        <f>VLOOKUP($J10,'Generation tables'!$D$15:$S$23,10,FALSE)</f>
        <v>0.21929824561403508</v>
      </c>
      <c r="O10" s="55">
        <f>VLOOKUP($J10,'Generation tables'!$D$3:$S$10,10,FALSE)</f>
        <v>1.4018691588785046</v>
      </c>
      <c r="P10" s="142"/>
      <c r="Q10" s="99"/>
      <c r="R10" s="718"/>
      <c r="S10" s="437" t="s">
        <v>29</v>
      </c>
      <c r="T10" s="95">
        <f>VLOOKUP($S10,'Generation tables'!$D$54:$S$63,14,FALSE)</f>
        <v>21.572212065813527</v>
      </c>
      <c r="U10" s="28">
        <f>VLOOKUP($S10,'Generation tables'!$D$41:$S$49,14,FALSE)</f>
        <v>1.7716535433070866</v>
      </c>
      <c r="V10" s="28">
        <f>VLOOKUP($S10,'Generation tables'!$D$28:$S$36,14,FALSE)</f>
        <v>0</v>
      </c>
      <c r="W10" s="28">
        <f>VLOOKUP($S10,'Generation tables'!$D$15:$S$23,14,FALSE)</f>
        <v>3.5087719298245612</v>
      </c>
      <c r="X10" s="445">
        <f>VLOOKUP($S10,'Generation tables'!$D$3:$S$10,14,FALSE)</f>
        <v>10.514018691588785</v>
      </c>
      <c r="Y10" s="99"/>
    </row>
    <row r="11" spans="1:25" x14ac:dyDescent="0.25">
      <c r="A11" s="99"/>
      <c r="B11" s="715"/>
      <c r="C11" s="184" t="s">
        <v>30</v>
      </c>
      <c r="D11" s="82">
        <f>VLOOKUP($C11,'Generation tables'!$D$28:$S$36,13,FALSE)</f>
        <v>0.63091482649842268</v>
      </c>
      <c r="E11" s="49">
        <f>VLOOKUP($C11,'Generation tables'!$D$15:$S$23,13,FALSE)</f>
        <v>0</v>
      </c>
      <c r="F11" s="58">
        <f>VLOOKUP($C11,'Generation tables'!$D$3:$S$10,13,FALSE)</f>
        <v>0.75757575757575757</v>
      </c>
      <c r="G11" s="99"/>
      <c r="H11" s="94"/>
      <c r="I11" s="718"/>
      <c r="J11" s="437" t="s">
        <v>30</v>
      </c>
      <c r="K11" s="434">
        <f>VLOOKUP($J11,'Generation tables'!$D$54:$S$63,10,FALSE)</f>
        <v>0.52631578947368418</v>
      </c>
      <c r="L11" s="31">
        <f>VLOOKUP($J11,'Generation tables'!$D$41:$S$49,10,FALSE)</f>
        <v>0.95120327213925615</v>
      </c>
      <c r="M11" s="31">
        <f>VLOOKUP($J11,'Generation tables'!$D$28:$S$36,10,FALSE)</f>
        <v>0.63091482649842268</v>
      </c>
      <c r="N11" s="31">
        <f>VLOOKUP($J11,'Generation tables'!$D$15:$S$23,10,FALSE)</f>
        <v>0</v>
      </c>
      <c r="O11" s="55">
        <f>VLOOKUP($J11,'Generation tables'!$D$3:$S$10,10,FALSE)</f>
        <v>0</v>
      </c>
      <c r="P11" s="94"/>
      <c r="Q11" s="99"/>
      <c r="R11" s="718"/>
      <c r="S11" s="437" t="s">
        <v>30</v>
      </c>
      <c r="T11" s="95">
        <f>VLOOKUP($S11,'Generation tables'!$D$54:$S$63,14,FALSE)</f>
        <v>0.52631578947368418</v>
      </c>
      <c r="U11" s="28">
        <f>VLOOKUP($S11,'Generation tables'!$D$41:$S$49,14,FALSE)</f>
        <v>7.2925584197342976</v>
      </c>
      <c r="V11" s="28">
        <f>VLOOKUP($S11,'Generation tables'!$D$28:$S$36,14,FALSE)</f>
        <v>5.0473186119873814</v>
      </c>
      <c r="W11" s="28">
        <f>VLOOKUP($S11,'Generation tables'!$D$15:$S$23,14,FALSE)</f>
        <v>0</v>
      </c>
      <c r="X11" s="445">
        <f>VLOOKUP($S11,'Generation tables'!$D$3:$S$10,14,FALSE)</f>
        <v>0</v>
      </c>
      <c r="Y11" s="99"/>
    </row>
    <row r="12" spans="1:25" ht="15.75" thickBot="1" x14ac:dyDescent="0.3">
      <c r="A12" s="99"/>
      <c r="B12" s="716"/>
      <c r="C12" s="430" t="s">
        <v>116</v>
      </c>
      <c r="D12" s="82" t="e">
        <f>VLOOKUP($C12,'Generation tables'!$D$28:$S$36,13,FALSE)</f>
        <v>#N/A</v>
      </c>
      <c r="E12" s="49">
        <f>VLOOKUP($C12,'Generation tables'!$D$15:$S$23,13,FALSE)</f>
        <v>25.925925925925927</v>
      </c>
      <c r="F12" s="58">
        <f>VLOOKUP($C12,'Generation tables'!$D$3:$S$10,13,FALSE)</f>
        <v>4.7619047619047619</v>
      </c>
      <c r="G12" s="99"/>
      <c r="H12" s="94"/>
      <c r="I12" s="718"/>
      <c r="J12" s="438" t="s">
        <v>116</v>
      </c>
      <c r="K12" s="435">
        <f>VLOOKUP($J12,'Generation tables'!$D$54:$S$63,10,FALSE)</f>
        <v>4.2016806722689077</v>
      </c>
      <c r="L12" s="54" t="e">
        <f>VLOOKUP($J12,'Generation tables'!$D$41:$S$49,10,FALSE)</f>
        <v>#N/A</v>
      </c>
      <c r="M12" s="54" t="e">
        <f>VLOOKUP($J12,'Generation tables'!$D$28:$S$36,10,FALSE)</f>
        <v>#N/A</v>
      </c>
      <c r="N12" s="54">
        <f>VLOOKUP($J12,'Generation tables'!$D$15:$S$23,10,FALSE)</f>
        <v>3.7037037037037037</v>
      </c>
      <c r="O12" s="57">
        <f>VLOOKUP($J12,'Generation tables'!$D$3:$S$10,10,FALSE)</f>
        <v>4.7619047619047619</v>
      </c>
      <c r="P12" s="94"/>
      <c r="Q12" s="99"/>
      <c r="R12" s="718"/>
      <c r="S12" s="438" t="s">
        <v>116</v>
      </c>
      <c r="T12" s="513">
        <f>VLOOKUP($S12,'Generation tables'!$D$54:$S$63,14,FALSE)</f>
        <v>151.26050420168067</v>
      </c>
      <c r="U12" s="52" t="e">
        <f>VLOOKUP($S12,'Generation tables'!$D$41:$S$49,14,FALSE)</f>
        <v>#N/A</v>
      </c>
      <c r="V12" s="52" t="e">
        <f>VLOOKUP($S12,'Generation tables'!$D$28:$S$36,14,FALSE)</f>
        <v>#N/A</v>
      </c>
      <c r="W12" s="52">
        <f>VLOOKUP($S12,'Generation tables'!$D$15:$S$23,14,FALSE)</f>
        <v>3.7037037037037033</v>
      </c>
      <c r="X12" s="446">
        <f>VLOOKUP($S12,'Generation tables'!$D$3:$S$10,14,FALSE)</f>
        <v>4.7619047619047619</v>
      </c>
      <c r="Y12" s="99"/>
    </row>
    <row r="13" spans="1:25" x14ac:dyDescent="0.25">
      <c r="A13" s="99"/>
      <c r="B13" s="719" t="s">
        <v>138</v>
      </c>
      <c r="C13" s="720"/>
      <c r="D13" s="466">
        <f>'Generation tables'!P37</f>
        <v>1.4554247601576686</v>
      </c>
      <c r="E13" s="334">
        <f>'Generation tables'!P24</f>
        <v>1.9633524587707172</v>
      </c>
      <c r="F13" s="335">
        <f>'Generation tables'!P11</f>
        <v>1.7607183730962199</v>
      </c>
      <c r="G13" s="99"/>
      <c r="H13" s="94"/>
      <c r="I13" s="719" t="s">
        <v>138</v>
      </c>
      <c r="J13" s="721"/>
      <c r="K13" s="596">
        <f>'Generation tables'!M64</f>
        <v>0.73588439925073601</v>
      </c>
      <c r="L13" s="597">
        <f>'Generation tables'!M50</f>
        <v>0.60608815552222095</v>
      </c>
      <c r="M13" s="597">
        <f>'Generation tables'!M37</f>
        <v>0.33213396069748102</v>
      </c>
      <c r="N13" s="597">
        <f>'Generation tables'!M24</f>
        <v>0.338877941248731</v>
      </c>
      <c r="O13" s="598">
        <f>'Generation tables'!M11</f>
        <v>0.55022449159257003</v>
      </c>
      <c r="P13" s="94"/>
      <c r="Q13" s="99"/>
      <c r="R13" s="719" t="s">
        <v>138</v>
      </c>
      <c r="S13" s="720"/>
      <c r="T13" s="483">
        <f>'Generation tables'!Q64</f>
        <v>17.460529836767499</v>
      </c>
      <c r="U13" s="484">
        <f>'Generation tables'!Q50</f>
        <v>2.7779040461435098</v>
      </c>
      <c r="V13" s="484">
        <f>'Generation tables'!Q37</f>
        <v>3.87489620813728</v>
      </c>
      <c r="W13" s="484">
        <f>'Generation tables'!Q24</f>
        <v>3.10638112811337</v>
      </c>
      <c r="X13" s="595">
        <f>'Generation tables'!Q11</f>
        <v>5.28215511928867</v>
      </c>
      <c r="Y13" s="99"/>
    </row>
    <row r="14" spans="1:25" ht="15.75" thickBot="1" x14ac:dyDescent="0.3">
      <c r="A14" s="99"/>
      <c r="B14" s="709" t="s">
        <v>142</v>
      </c>
      <c r="C14" s="710"/>
      <c r="D14" s="467">
        <f>'Generation tables'!P38</f>
        <v>3.6823885343605545</v>
      </c>
      <c r="E14" s="337">
        <f>'Generation tables'!P25</f>
        <v>2.857308051536414</v>
      </c>
      <c r="F14" s="338">
        <f>'Generation tables'!P12</f>
        <v>2.5035164620209001</v>
      </c>
      <c r="G14" s="99"/>
      <c r="H14" s="94"/>
      <c r="I14" s="709" t="s">
        <v>142</v>
      </c>
      <c r="J14" s="711"/>
      <c r="K14" s="327">
        <f>'Generation tables'!M65</f>
        <v>1.22069524872276</v>
      </c>
      <c r="L14" s="328">
        <f>'Generation tables'!M51</f>
        <v>1.0993812216535901</v>
      </c>
      <c r="M14" s="328">
        <f>'Generation tables'!M38</f>
        <v>1.2192603044153101</v>
      </c>
      <c r="N14" s="328">
        <f>'Generation tables'!M25</f>
        <v>0.94836664297513495</v>
      </c>
      <c r="O14" s="183">
        <f>'Generation tables'!M12</f>
        <v>1.07539366925296</v>
      </c>
      <c r="P14" s="94"/>
      <c r="Q14" s="99"/>
      <c r="R14" s="709" t="s">
        <v>142</v>
      </c>
      <c r="S14" s="710"/>
      <c r="T14" s="347">
        <f>'Generation tables'!Q65</f>
        <v>21.270614708994099</v>
      </c>
      <c r="U14" s="348">
        <f>'Generation tables'!Q51</f>
        <v>21.5702031254751</v>
      </c>
      <c r="V14" s="348">
        <f>'Generation tables'!Q38</f>
        <v>18.333780119100499</v>
      </c>
      <c r="W14" s="348">
        <f>'Generation tables'!Q25</f>
        <v>12.6506889806041</v>
      </c>
      <c r="X14" s="472">
        <f>'Generation tables'!Q12</f>
        <v>14.6640680739334</v>
      </c>
      <c r="Y14" s="99"/>
    </row>
    <row r="15" spans="1:25" x14ac:dyDescent="0.25">
      <c r="A15" s="99"/>
      <c r="B15" s="99"/>
      <c r="C15" s="99"/>
      <c r="D15" s="99"/>
      <c r="E15" s="99"/>
      <c r="F15" s="99"/>
      <c r="G15" s="99"/>
      <c r="H15" s="94"/>
      <c r="I15" s="94"/>
      <c r="J15" s="94"/>
      <c r="K15" s="94"/>
      <c r="L15" s="94"/>
      <c r="M15" s="94"/>
      <c r="N15" s="94"/>
      <c r="O15" s="94"/>
      <c r="P15" s="94"/>
      <c r="Q15" s="99"/>
      <c r="R15" s="99"/>
      <c r="S15" s="99"/>
      <c r="T15" s="99"/>
      <c r="U15" s="99"/>
      <c r="V15" s="99"/>
      <c r="W15" s="99"/>
      <c r="X15" s="99"/>
      <c r="Y15" s="99"/>
    </row>
    <row r="16" spans="1:25" x14ac:dyDescent="0.25">
      <c r="A16" s="99"/>
      <c r="B16" s="99"/>
      <c r="C16" s="712" t="s">
        <v>181</v>
      </c>
      <c r="D16" s="712"/>
      <c r="E16" s="712"/>
      <c r="F16" s="99">
        <v>1</v>
      </c>
      <c r="G16" s="99"/>
      <c r="H16" s="94"/>
      <c r="I16" s="94"/>
      <c r="J16" s="94"/>
      <c r="K16" s="713" t="s">
        <v>181</v>
      </c>
      <c r="L16" s="713"/>
      <c r="M16" s="713"/>
      <c r="N16" s="713"/>
      <c r="O16" s="94">
        <v>1</v>
      </c>
      <c r="P16" s="94"/>
      <c r="Q16" s="99"/>
      <c r="R16" s="99"/>
      <c r="S16" s="99"/>
      <c r="T16" s="712" t="s">
        <v>181</v>
      </c>
      <c r="U16" s="712"/>
      <c r="V16" s="712"/>
      <c r="W16" s="712"/>
      <c r="X16" s="99">
        <v>1</v>
      </c>
      <c r="Y16" s="99"/>
    </row>
    <row r="17" spans="1:25" hidden="1" x14ac:dyDescent="0.25">
      <c r="A17" s="99"/>
      <c r="B17" s="99"/>
      <c r="C17" s="99"/>
      <c r="D17" s="99">
        <v>1</v>
      </c>
      <c r="E17" s="99">
        <v>2</v>
      </c>
      <c r="F17" s="99">
        <v>3</v>
      </c>
      <c r="G17" s="99"/>
      <c r="H17" s="94"/>
      <c r="I17" s="181"/>
      <c r="J17" s="94"/>
      <c r="K17" s="94">
        <v>1</v>
      </c>
      <c r="L17" s="94">
        <v>2</v>
      </c>
      <c r="M17" s="94">
        <v>3</v>
      </c>
      <c r="N17" s="94">
        <v>4</v>
      </c>
      <c r="O17" s="94">
        <v>5</v>
      </c>
      <c r="P17" s="94"/>
      <c r="Q17" s="99"/>
      <c r="R17" s="99"/>
      <c r="S17" s="99"/>
      <c r="T17" s="99">
        <v>1</v>
      </c>
      <c r="U17" s="99">
        <v>2</v>
      </c>
      <c r="V17" s="99">
        <v>3</v>
      </c>
      <c r="W17" s="99">
        <v>4</v>
      </c>
      <c r="X17" s="99">
        <v>5</v>
      </c>
      <c r="Y17" s="99"/>
    </row>
    <row r="18" spans="1:25" ht="15.75" thickBot="1" x14ac:dyDescent="0.3">
      <c r="A18" s="99"/>
      <c r="B18" s="99"/>
      <c r="C18" s="99"/>
      <c r="D18" s="99"/>
      <c r="E18" s="99"/>
      <c r="F18" s="99"/>
      <c r="G18" s="99"/>
      <c r="H18" s="94"/>
      <c r="I18" s="181"/>
      <c r="J18" s="94"/>
      <c r="K18" s="94"/>
      <c r="L18" s="94"/>
      <c r="M18" s="94"/>
      <c r="N18" s="94"/>
      <c r="O18" s="94"/>
      <c r="P18" s="94"/>
      <c r="Q18" s="99"/>
      <c r="R18" s="99"/>
      <c r="S18" s="99"/>
      <c r="T18" s="99"/>
      <c r="U18" s="99"/>
      <c r="V18" s="99"/>
      <c r="W18" s="99"/>
      <c r="X18" s="99"/>
      <c r="Y18" s="99"/>
    </row>
    <row r="19" spans="1:25" ht="15.75" thickBot="1" x14ac:dyDescent="0.3">
      <c r="A19" s="99"/>
      <c r="B19" s="99"/>
      <c r="C19" s="432" t="s">
        <v>291</v>
      </c>
      <c r="D19" s="568">
        <v>2015</v>
      </c>
      <c r="E19" s="568">
        <v>2016</v>
      </c>
      <c r="F19" s="569">
        <v>2017</v>
      </c>
      <c r="G19" s="99"/>
      <c r="H19" s="94"/>
      <c r="I19" s="181"/>
      <c r="J19" s="567" t="s">
        <v>180</v>
      </c>
      <c r="K19" s="568">
        <v>2013</v>
      </c>
      <c r="L19" s="568">
        <v>2014</v>
      </c>
      <c r="M19" s="568">
        <v>2015</v>
      </c>
      <c r="N19" s="568">
        <v>2016</v>
      </c>
      <c r="O19" s="569">
        <v>2017</v>
      </c>
      <c r="P19" s="94"/>
      <c r="Q19" s="99"/>
      <c r="R19" s="99"/>
      <c r="S19" s="567" t="s">
        <v>185</v>
      </c>
      <c r="T19" s="568">
        <v>2013</v>
      </c>
      <c r="U19" s="568">
        <v>2014</v>
      </c>
      <c r="V19" s="568">
        <v>2015</v>
      </c>
      <c r="W19" s="568">
        <v>2016</v>
      </c>
      <c r="X19" s="569">
        <v>2017</v>
      </c>
      <c r="Y19" s="99"/>
    </row>
    <row r="20" spans="1:25" ht="15.75" thickBot="1" x14ac:dyDescent="0.3">
      <c r="A20" s="99"/>
      <c r="B20" s="99"/>
      <c r="C20" s="431" t="str">
        <f>INDEX($C$5:$C$12,$F$16,1)</f>
        <v>G10</v>
      </c>
      <c r="D20" s="11">
        <f>INDEX($D$5:$F$12,$F$16,D$17)</f>
        <v>2.7190332326283988</v>
      </c>
      <c r="E20" s="11">
        <f>INDEX($D$5:$F$12,$F$16,E$17)</f>
        <v>2.8439873840719638</v>
      </c>
      <c r="F20" s="56">
        <f>INDEX($D$5:$F$12,$F$16,F$17)</f>
        <v>2.1822943187604569</v>
      </c>
      <c r="G20" s="99"/>
      <c r="H20" s="94"/>
      <c r="I20" s="181"/>
      <c r="J20" s="329" t="str">
        <f>INDEX($J$5:$J$12,$O$16,1)</f>
        <v>G10</v>
      </c>
      <c r="K20" s="330">
        <f>INDEX($K$5:$O$12,$O$16,K$17)</f>
        <v>0</v>
      </c>
      <c r="L20" s="330">
        <f>INDEX($K$5:$O$12,$O$16,L$17)</f>
        <v>0.22778005557833356</v>
      </c>
      <c r="M20" s="330">
        <f>INDEX($K$5:$O$12,$O$16,M$17)</f>
        <v>0.90634441087613293</v>
      </c>
      <c r="N20" s="330">
        <f>INDEX($K$5:$O$12,$O$16,N$17)</f>
        <v>0.56879747681439286</v>
      </c>
      <c r="O20" s="331">
        <f>INDEX($K$5:$O$12,$O$16,O$17)</f>
        <v>0.3637157197934095</v>
      </c>
      <c r="P20" s="94"/>
      <c r="Q20" s="99"/>
      <c r="R20" s="99"/>
      <c r="S20" s="182" t="str">
        <f>INDEX($S$5:$S$12,$X$16,1)</f>
        <v>G10</v>
      </c>
      <c r="T20" s="220">
        <f>INDEX($T$5:$X$12,$X$16,T$17)</f>
        <v>0</v>
      </c>
      <c r="U20" s="220">
        <f>INDEX($T$5:$X$12,$X$16,U$17)</f>
        <v>1.1389002778916679</v>
      </c>
      <c r="V20" s="220">
        <f>INDEX($T$5:$X$12,$X$16,V$17)</f>
        <v>16.012084592145015</v>
      </c>
      <c r="W20" s="220">
        <f>INDEX($T$5:$X$12,$X$16,W$17)</f>
        <v>2.5595886456647676</v>
      </c>
      <c r="X20" s="332">
        <f>INDEX($T$5:$X$12,$X$16,X$17)</f>
        <v>13.457481632356149</v>
      </c>
      <c r="Y20" s="99"/>
    </row>
    <row r="21" spans="1:25" x14ac:dyDescent="0.25">
      <c r="A21" s="99"/>
      <c r="B21" s="99"/>
      <c r="C21" s="461" t="s">
        <v>138</v>
      </c>
      <c r="D21" s="462">
        <f t="shared" ref="D21:F22" si="0">D13</f>
        <v>1.4554247601576686</v>
      </c>
      <c r="E21" s="462">
        <f t="shared" si="0"/>
        <v>1.9633524587707172</v>
      </c>
      <c r="F21" s="459">
        <f t="shared" si="0"/>
        <v>1.7607183730962199</v>
      </c>
      <c r="G21" s="99"/>
      <c r="H21" s="94"/>
      <c r="I21" s="181"/>
      <c r="J21" s="461" t="s">
        <v>138</v>
      </c>
      <c r="K21" s="468">
        <f t="shared" ref="K21:O22" si="1">K13</f>
        <v>0.73588439925073601</v>
      </c>
      <c r="L21" s="468">
        <f t="shared" si="1"/>
        <v>0.60608815552222095</v>
      </c>
      <c r="M21" s="468">
        <f t="shared" si="1"/>
        <v>0.33213396069748102</v>
      </c>
      <c r="N21" s="468">
        <f t="shared" si="1"/>
        <v>0.338877941248731</v>
      </c>
      <c r="O21" s="469">
        <f t="shared" si="1"/>
        <v>0.55022449159257003</v>
      </c>
      <c r="P21" s="94"/>
      <c r="Q21" s="99"/>
      <c r="R21" s="99"/>
      <c r="S21" s="473" t="s">
        <v>138</v>
      </c>
      <c r="T21" s="474">
        <f t="shared" ref="T21:X22" si="2">T13</f>
        <v>17.460529836767499</v>
      </c>
      <c r="U21" s="474">
        <f t="shared" si="2"/>
        <v>2.7779040461435098</v>
      </c>
      <c r="V21" s="474">
        <f t="shared" si="2"/>
        <v>3.87489620813728</v>
      </c>
      <c r="W21" s="474">
        <f t="shared" si="2"/>
        <v>3.10638112811337</v>
      </c>
      <c r="X21" s="475">
        <f t="shared" si="2"/>
        <v>5.28215511928867</v>
      </c>
      <c r="Y21" s="99"/>
    </row>
    <row r="22" spans="1:25" ht="15.75" thickBot="1" x14ac:dyDescent="0.3">
      <c r="A22" s="99"/>
      <c r="B22" s="99"/>
      <c r="C22" s="463" t="s">
        <v>142</v>
      </c>
      <c r="D22" s="464">
        <f t="shared" si="0"/>
        <v>3.6823885343605545</v>
      </c>
      <c r="E22" s="464">
        <f t="shared" si="0"/>
        <v>2.857308051536414</v>
      </c>
      <c r="F22" s="465">
        <f t="shared" si="0"/>
        <v>2.5035164620209001</v>
      </c>
      <c r="G22" s="99"/>
      <c r="H22" s="94"/>
      <c r="I22" s="181"/>
      <c r="J22" s="463" t="s">
        <v>142</v>
      </c>
      <c r="K22" s="470">
        <f t="shared" si="1"/>
        <v>1.22069524872276</v>
      </c>
      <c r="L22" s="470">
        <f t="shared" si="1"/>
        <v>1.0993812216535901</v>
      </c>
      <c r="M22" s="470">
        <f t="shared" si="1"/>
        <v>1.2192603044153101</v>
      </c>
      <c r="N22" s="470">
        <f t="shared" si="1"/>
        <v>0.94836664297513495</v>
      </c>
      <c r="O22" s="471">
        <f t="shared" si="1"/>
        <v>1.07539366925296</v>
      </c>
      <c r="P22" s="94"/>
      <c r="Q22" s="99"/>
      <c r="R22" s="99"/>
      <c r="S22" s="476" t="s">
        <v>142</v>
      </c>
      <c r="T22" s="477">
        <f t="shared" si="2"/>
        <v>21.270614708994099</v>
      </c>
      <c r="U22" s="477">
        <f t="shared" si="2"/>
        <v>21.5702031254751</v>
      </c>
      <c r="V22" s="477">
        <f t="shared" si="2"/>
        <v>18.333780119100499</v>
      </c>
      <c r="W22" s="477">
        <f t="shared" si="2"/>
        <v>12.6506889806041</v>
      </c>
      <c r="X22" s="478">
        <f t="shared" si="2"/>
        <v>14.6640680739334</v>
      </c>
      <c r="Y22" s="99"/>
    </row>
    <row r="23" spans="1:25" x14ac:dyDescent="0.25">
      <c r="A23" s="99"/>
      <c r="B23" s="99"/>
      <c r="C23" s="99"/>
      <c r="D23" s="99"/>
      <c r="E23" s="99"/>
      <c r="F23" s="99"/>
      <c r="G23" s="99"/>
      <c r="H23" s="94"/>
      <c r="I23" s="181"/>
      <c r="J23" s="94"/>
      <c r="K23" s="94"/>
      <c r="L23" s="94"/>
      <c r="M23" s="94"/>
      <c r="N23" s="94"/>
      <c r="O23" s="94"/>
      <c r="P23" s="94"/>
      <c r="Q23" s="99"/>
      <c r="R23" s="99"/>
      <c r="S23" s="99"/>
      <c r="T23" s="99"/>
      <c r="U23" s="99"/>
      <c r="V23" s="99"/>
      <c r="W23" s="99"/>
      <c r="X23" s="99"/>
      <c r="Y23" s="99"/>
    </row>
    <row r="24" spans="1:25" x14ac:dyDescent="0.25">
      <c r="A24" s="99"/>
      <c r="B24" s="99"/>
      <c r="C24" s="99"/>
      <c r="D24" s="99"/>
      <c r="E24" s="99"/>
      <c r="F24" s="99"/>
      <c r="G24" s="99"/>
      <c r="H24" s="94"/>
      <c r="I24" s="94"/>
      <c r="J24" s="94"/>
      <c r="K24" s="94"/>
      <c r="L24" s="94"/>
      <c r="M24" s="94"/>
      <c r="N24" s="94"/>
      <c r="O24" s="94"/>
      <c r="P24" s="94"/>
      <c r="Q24" s="99"/>
      <c r="R24" s="99"/>
      <c r="S24" s="99"/>
      <c r="T24" s="99"/>
      <c r="U24" s="99"/>
      <c r="V24" s="99"/>
      <c r="W24" s="99"/>
      <c r="X24" s="99"/>
      <c r="Y24" s="99"/>
    </row>
    <row r="25" spans="1:25" x14ac:dyDescent="0.25">
      <c r="A25" s="99"/>
      <c r="B25" s="99"/>
      <c r="C25" s="99"/>
      <c r="D25" s="99"/>
      <c r="E25" s="99"/>
      <c r="F25" s="99"/>
      <c r="G25" s="99"/>
      <c r="H25" s="94"/>
      <c r="I25" s="94"/>
      <c r="J25" s="94"/>
      <c r="K25" s="94"/>
      <c r="L25" s="94"/>
      <c r="M25" s="94"/>
      <c r="N25" s="94"/>
      <c r="O25" s="94"/>
      <c r="P25" s="94"/>
      <c r="Q25" s="99"/>
      <c r="R25" s="99"/>
      <c r="S25" s="99"/>
      <c r="T25" s="99"/>
      <c r="U25" s="99"/>
      <c r="V25" s="99"/>
      <c r="W25" s="99"/>
      <c r="X25" s="99"/>
      <c r="Y25" s="99"/>
    </row>
    <row r="26" spans="1:25" x14ac:dyDescent="0.25">
      <c r="A26" s="99"/>
      <c r="B26" s="99"/>
      <c r="C26" s="99"/>
      <c r="D26" s="99"/>
      <c r="E26" s="99"/>
      <c r="F26" s="99"/>
      <c r="G26" s="99"/>
      <c r="H26" s="94"/>
      <c r="I26" s="94"/>
      <c r="J26" s="94"/>
      <c r="K26" s="94"/>
      <c r="L26" s="94"/>
      <c r="M26" s="94"/>
      <c r="N26" s="94"/>
      <c r="O26" s="94"/>
      <c r="P26" s="94"/>
      <c r="Q26" s="99"/>
      <c r="R26" s="99"/>
      <c r="S26" s="99"/>
      <c r="T26" s="99"/>
      <c r="U26" s="99"/>
      <c r="V26" s="99"/>
      <c r="W26" s="99"/>
      <c r="X26" s="99"/>
      <c r="Y26" s="99"/>
    </row>
    <row r="27" spans="1:25" x14ac:dyDescent="0.25">
      <c r="A27" s="99"/>
      <c r="B27" s="99"/>
      <c r="C27" s="99"/>
      <c r="D27" s="99"/>
      <c r="E27" s="99"/>
      <c r="F27" s="99"/>
      <c r="G27" s="99"/>
      <c r="H27" s="94"/>
      <c r="I27" s="94"/>
      <c r="J27" s="94"/>
      <c r="K27" s="94"/>
      <c r="L27" s="94"/>
      <c r="M27" s="94"/>
      <c r="N27" s="94"/>
      <c r="O27" s="94"/>
      <c r="P27" s="94"/>
      <c r="Q27" s="99"/>
      <c r="R27" s="99"/>
      <c r="S27" s="99"/>
      <c r="T27" s="99"/>
      <c r="U27" s="99"/>
      <c r="V27" s="99"/>
      <c r="W27" s="99"/>
      <c r="X27" s="99"/>
      <c r="Y27" s="99"/>
    </row>
    <row r="28" spans="1:25" x14ac:dyDescent="0.25">
      <c r="A28" s="99"/>
      <c r="B28" s="99"/>
      <c r="C28" s="99"/>
      <c r="D28" s="99"/>
      <c r="E28" s="99"/>
      <c r="F28" s="99"/>
      <c r="G28" s="99"/>
      <c r="H28" s="94"/>
      <c r="I28" s="94"/>
      <c r="J28" s="94"/>
      <c r="K28" s="94"/>
      <c r="L28" s="94"/>
      <c r="M28" s="94"/>
      <c r="N28" s="94"/>
      <c r="O28" s="94"/>
      <c r="P28" s="94"/>
      <c r="Q28" s="99"/>
      <c r="R28" s="99"/>
      <c r="S28" s="99"/>
      <c r="T28" s="99"/>
      <c r="U28" s="99"/>
      <c r="V28" s="99"/>
      <c r="W28" s="99"/>
      <c r="X28" s="99"/>
      <c r="Y28" s="99"/>
    </row>
    <row r="29" spans="1:25" x14ac:dyDescent="0.25">
      <c r="A29" s="99"/>
      <c r="B29" s="99"/>
      <c r="C29" s="99"/>
      <c r="D29" s="99"/>
      <c r="E29" s="99"/>
      <c r="F29" s="99"/>
      <c r="G29" s="99"/>
      <c r="H29" s="94"/>
      <c r="I29" s="94"/>
      <c r="J29" s="94"/>
      <c r="K29" s="94"/>
      <c r="L29" s="94"/>
      <c r="M29" s="94"/>
      <c r="N29" s="94"/>
      <c r="O29" s="94"/>
      <c r="P29" s="94"/>
      <c r="Q29" s="99"/>
      <c r="R29" s="99"/>
      <c r="S29" s="99"/>
      <c r="T29" s="99"/>
      <c r="U29" s="99"/>
      <c r="V29" s="99"/>
      <c r="W29" s="99"/>
      <c r="X29" s="99"/>
      <c r="Y29" s="99"/>
    </row>
    <row r="30" spans="1:25" x14ac:dyDescent="0.25">
      <c r="A30" s="99"/>
      <c r="B30" s="99"/>
      <c r="C30" s="99"/>
      <c r="D30" s="99"/>
      <c r="E30" s="99"/>
      <c r="F30" s="99"/>
      <c r="G30" s="99"/>
      <c r="H30" s="94"/>
      <c r="I30" s="94"/>
      <c r="J30" s="94"/>
      <c r="K30" s="94"/>
      <c r="L30" s="94"/>
      <c r="M30" s="94"/>
      <c r="N30" s="94"/>
      <c r="O30" s="94"/>
      <c r="P30" s="94"/>
      <c r="Q30" s="99"/>
      <c r="R30" s="99"/>
      <c r="S30" s="99"/>
      <c r="T30" s="99"/>
      <c r="U30" s="99"/>
      <c r="V30" s="99"/>
      <c r="W30" s="99"/>
      <c r="X30" s="99"/>
      <c r="Y30" s="99"/>
    </row>
    <row r="31" spans="1:25" x14ac:dyDescent="0.25">
      <c r="A31" s="99"/>
      <c r="B31" s="99"/>
      <c r="C31" s="99"/>
      <c r="D31" s="99"/>
      <c r="E31" s="99"/>
      <c r="F31" s="99"/>
      <c r="G31" s="99"/>
      <c r="H31" s="94"/>
      <c r="I31" s="94"/>
      <c r="J31" s="94"/>
      <c r="K31" s="94"/>
      <c r="L31" s="94"/>
      <c r="M31" s="94"/>
      <c r="N31" s="94"/>
      <c r="O31" s="94"/>
      <c r="P31" s="94"/>
      <c r="Q31" s="99"/>
      <c r="R31" s="99"/>
      <c r="S31" s="99"/>
      <c r="T31" s="99"/>
      <c r="U31" s="99"/>
      <c r="V31" s="99"/>
      <c r="W31" s="99"/>
      <c r="X31" s="99"/>
      <c r="Y31" s="99"/>
    </row>
    <row r="32" spans="1:25" x14ac:dyDescent="0.25">
      <c r="A32" s="99"/>
      <c r="B32" s="99"/>
      <c r="C32" s="99"/>
      <c r="D32" s="99"/>
      <c r="E32" s="99"/>
      <c r="F32" s="99"/>
      <c r="G32" s="99"/>
      <c r="H32" s="94"/>
      <c r="I32" s="94"/>
      <c r="J32" s="94"/>
      <c r="K32" s="94"/>
      <c r="L32" s="94"/>
      <c r="M32" s="94"/>
      <c r="N32" s="94"/>
      <c r="O32" s="94"/>
      <c r="P32" s="94"/>
      <c r="Q32" s="99"/>
      <c r="R32" s="99"/>
      <c r="S32" s="99"/>
      <c r="T32" s="99"/>
      <c r="U32" s="99"/>
      <c r="V32" s="99"/>
      <c r="W32" s="99"/>
      <c r="X32" s="99"/>
      <c r="Y32" s="99"/>
    </row>
    <row r="33" spans="1:25" x14ac:dyDescent="0.25">
      <c r="A33" s="99"/>
      <c r="B33" s="99"/>
      <c r="C33" s="99"/>
      <c r="D33" s="99"/>
      <c r="E33" s="99"/>
      <c r="F33" s="99"/>
      <c r="G33" s="99"/>
      <c r="H33" s="94"/>
      <c r="I33" s="94"/>
      <c r="J33" s="94"/>
      <c r="K33" s="94"/>
      <c r="L33" s="94"/>
      <c r="M33" s="94"/>
      <c r="N33" s="94"/>
      <c r="O33" s="94"/>
      <c r="P33" s="94"/>
      <c r="Q33" s="99"/>
      <c r="R33" s="99"/>
      <c r="S33" s="99"/>
      <c r="T33" s="99"/>
      <c r="U33" s="99"/>
      <c r="V33" s="99"/>
      <c r="W33" s="99"/>
      <c r="X33" s="99"/>
      <c r="Y33" s="99"/>
    </row>
    <row r="34" spans="1:25" x14ac:dyDescent="0.25">
      <c r="A34" s="99"/>
      <c r="B34" s="99"/>
      <c r="C34" s="99"/>
      <c r="D34" s="99"/>
      <c r="E34" s="99"/>
      <c r="F34" s="99"/>
      <c r="G34" s="99"/>
      <c r="H34" s="94"/>
      <c r="I34" s="94"/>
      <c r="J34" s="94"/>
      <c r="K34" s="94"/>
      <c r="L34" s="94"/>
      <c r="M34" s="94"/>
      <c r="N34" s="94"/>
      <c r="O34" s="94"/>
      <c r="P34" s="94"/>
      <c r="Q34" s="99"/>
      <c r="R34" s="99"/>
      <c r="S34" s="99"/>
      <c r="T34" s="99"/>
      <c r="U34" s="99"/>
      <c r="V34" s="99"/>
      <c r="W34" s="99"/>
      <c r="X34" s="99"/>
      <c r="Y34" s="99"/>
    </row>
    <row r="35" spans="1:25" x14ac:dyDescent="0.25">
      <c r="A35" s="99"/>
      <c r="B35" s="99"/>
      <c r="C35" s="99"/>
      <c r="D35" s="99"/>
      <c r="E35" s="99"/>
      <c r="F35" s="99"/>
      <c r="G35" s="99"/>
      <c r="H35" s="94"/>
      <c r="I35" s="94"/>
      <c r="J35" s="94"/>
      <c r="K35" s="94"/>
      <c r="L35" s="94"/>
      <c r="M35" s="94"/>
      <c r="N35" s="94"/>
      <c r="O35" s="94"/>
      <c r="P35" s="94"/>
      <c r="Q35" s="99"/>
      <c r="R35" s="99"/>
      <c r="S35" s="99"/>
      <c r="T35" s="99"/>
      <c r="U35" s="99"/>
      <c r="V35" s="99"/>
      <c r="W35" s="99"/>
      <c r="X35" s="99"/>
      <c r="Y35" s="99"/>
    </row>
    <row r="36" spans="1:25" x14ac:dyDescent="0.25">
      <c r="A36" s="99"/>
      <c r="B36" s="99"/>
      <c r="C36" s="99"/>
      <c r="D36" s="99"/>
      <c r="E36" s="99"/>
      <c r="F36" s="99"/>
      <c r="G36" s="99"/>
      <c r="H36" s="94"/>
      <c r="I36" s="94"/>
      <c r="J36" s="94"/>
      <c r="K36" s="94"/>
      <c r="L36" s="94"/>
      <c r="M36" s="94"/>
      <c r="N36" s="94"/>
      <c r="O36" s="94"/>
      <c r="P36" s="94"/>
      <c r="Q36" s="99"/>
      <c r="R36" s="99"/>
      <c r="S36" s="99"/>
      <c r="T36" s="99"/>
      <c r="U36" s="99"/>
      <c r="V36" s="99"/>
      <c r="W36" s="99"/>
      <c r="X36" s="99"/>
      <c r="Y36" s="99"/>
    </row>
    <row r="37" spans="1:25" x14ac:dyDescent="0.25">
      <c r="A37" s="99"/>
      <c r="B37" s="99"/>
      <c r="C37" s="99"/>
      <c r="D37" s="99"/>
      <c r="E37" s="99"/>
      <c r="F37" s="99"/>
      <c r="G37" s="99"/>
      <c r="H37" s="94"/>
      <c r="I37" s="94"/>
      <c r="J37" s="94"/>
      <c r="K37" s="94"/>
      <c r="L37" s="94"/>
      <c r="M37" s="94"/>
      <c r="N37" s="94"/>
      <c r="O37" s="94"/>
      <c r="P37" s="94"/>
      <c r="Q37" s="99"/>
      <c r="R37" s="99"/>
      <c r="S37" s="99"/>
      <c r="T37" s="99"/>
      <c r="U37" s="99"/>
      <c r="V37" s="99"/>
      <c r="W37" s="99"/>
      <c r="X37" s="99"/>
      <c r="Y37" s="99"/>
    </row>
    <row r="38" spans="1:25" x14ac:dyDescent="0.25">
      <c r="A38" s="99"/>
      <c r="B38" s="99"/>
      <c r="C38" s="99"/>
      <c r="D38" s="99"/>
      <c r="E38" s="99"/>
      <c r="F38" s="99"/>
      <c r="G38" s="99"/>
      <c r="H38" s="94"/>
      <c r="I38" s="94"/>
      <c r="J38" s="94"/>
      <c r="K38" s="94"/>
      <c r="L38" s="94"/>
      <c r="M38" s="94"/>
      <c r="N38" s="94"/>
      <c r="O38" s="94"/>
      <c r="P38" s="94"/>
      <c r="Q38" s="99"/>
      <c r="R38" s="99"/>
      <c r="S38" s="99"/>
      <c r="T38" s="99"/>
      <c r="U38" s="99"/>
      <c r="V38" s="99"/>
      <c r="W38" s="99"/>
      <c r="X38" s="99"/>
      <c r="Y38" s="99"/>
    </row>
    <row r="39" spans="1:25" x14ac:dyDescent="0.25">
      <c r="A39" s="99"/>
      <c r="B39" s="99"/>
      <c r="C39" s="99"/>
      <c r="D39" s="99"/>
      <c r="E39" s="99"/>
      <c r="F39" s="99"/>
      <c r="G39" s="99"/>
      <c r="H39" s="94"/>
      <c r="I39" s="94"/>
      <c r="J39" s="94"/>
      <c r="K39" s="94"/>
      <c r="L39" s="94"/>
      <c r="M39" s="94"/>
      <c r="N39" s="94"/>
      <c r="O39" s="94"/>
      <c r="P39" s="94"/>
      <c r="Q39" s="99"/>
      <c r="R39" s="99"/>
      <c r="S39" s="99"/>
      <c r="T39" s="99"/>
      <c r="U39" s="99"/>
      <c r="V39" s="99"/>
      <c r="W39" s="99"/>
      <c r="X39" s="99"/>
      <c r="Y39" s="99"/>
    </row>
    <row r="40" spans="1:25" x14ac:dyDescent="0.25">
      <c r="A40" s="99"/>
      <c r="B40" s="99"/>
      <c r="C40" s="99"/>
      <c r="D40" s="99"/>
      <c r="E40" s="99"/>
      <c r="F40" s="99"/>
      <c r="G40" s="99"/>
      <c r="H40" s="94"/>
      <c r="I40" s="94"/>
      <c r="J40" s="94"/>
      <c r="K40" s="94"/>
      <c r="L40" s="94"/>
      <c r="M40" s="94"/>
      <c r="N40" s="94"/>
      <c r="O40" s="94"/>
      <c r="P40" s="94"/>
      <c r="Q40" s="99"/>
      <c r="R40" s="99"/>
      <c r="S40" s="99"/>
      <c r="T40" s="99"/>
      <c r="U40" s="99"/>
      <c r="V40" s="99"/>
      <c r="W40" s="99"/>
      <c r="X40" s="99"/>
      <c r="Y40" s="99"/>
    </row>
    <row r="41" spans="1:25" x14ac:dyDescent="0.25">
      <c r="A41" s="99"/>
      <c r="B41" s="99"/>
      <c r="C41" s="99"/>
      <c r="D41" s="99"/>
      <c r="E41" s="99"/>
      <c r="F41" s="99"/>
      <c r="G41" s="99"/>
      <c r="H41" s="94"/>
      <c r="I41" s="94"/>
      <c r="J41" s="94"/>
      <c r="K41" s="94"/>
      <c r="L41" s="94"/>
      <c r="M41" s="94"/>
      <c r="N41" s="94"/>
      <c r="O41" s="94"/>
      <c r="P41" s="94"/>
      <c r="Q41" s="99"/>
      <c r="R41" s="99"/>
      <c r="S41" s="99"/>
      <c r="T41" s="99"/>
      <c r="U41" s="99"/>
      <c r="V41" s="99"/>
      <c r="W41" s="99"/>
      <c r="X41" s="99"/>
      <c r="Y41" s="99"/>
    </row>
    <row r="42" spans="1:25" s="189" customFormat="1" x14ac:dyDescent="0.25"/>
    <row r="43" spans="1:25" s="189" customFormat="1" x14ac:dyDescent="0.25"/>
    <row r="44" spans="1:25" s="189" customFormat="1" x14ac:dyDescent="0.25"/>
    <row r="45" spans="1:25" s="189" customFormat="1" x14ac:dyDescent="0.25"/>
    <row r="46" spans="1:25" s="189" customFormat="1" x14ac:dyDescent="0.25"/>
    <row r="47" spans="1:25" s="189" customFormat="1" x14ac:dyDescent="0.25"/>
    <row r="48" spans="1:25" s="189" customFormat="1" x14ac:dyDescent="0.25"/>
    <row r="49" s="189" customFormat="1" x14ac:dyDescent="0.25"/>
    <row r="50" s="189" customFormat="1" x14ac:dyDescent="0.25"/>
    <row r="51" s="189" customFormat="1" x14ac:dyDescent="0.25"/>
    <row r="52" s="189" customFormat="1" x14ac:dyDescent="0.25"/>
    <row r="53" s="189" customFormat="1" x14ac:dyDescent="0.25"/>
    <row r="54" s="189" customFormat="1" x14ac:dyDescent="0.25"/>
    <row r="55" s="189" customFormat="1" x14ac:dyDescent="0.25"/>
    <row r="56" s="189" customFormat="1" x14ac:dyDescent="0.25"/>
    <row r="57" s="189" customFormat="1" x14ac:dyDescent="0.25"/>
    <row r="58" s="189" customFormat="1" x14ac:dyDescent="0.25"/>
    <row r="59" s="189" customFormat="1" x14ac:dyDescent="0.25"/>
    <row r="60" s="189" customFormat="1" x14ac:dyDescent="0.25"/>
    <row r="61" s="189" customFormat="1" x14ac:dyDescent="0.25"/>
    <row r="62" s="189" customFormat="1" x14ac:dyDescent="0.25"/>
    <row r="63" s="189" customFormat="1" x14ac:dyDescent="0.25"/>
    <row r="64" s="189" customFormat="1" x14ac:dyDescent="0.25"/>
    <row r="65" s="189" customFormat="1" x14ac:dyDescent="0.25"/>
    <row r="66" s="189" customFormat="1" x14ac:dyDescent="0.25"/>
    <row r="67" s="189" customFormat="1" x14ac:dyDescent="0.25"/>
    <row r="68" s="189" customFormat="1" x14ac:dyDescent="0.25"/>
    <row r="69" s="189" customFormat="1" x14ac:dyDescent="0.25"/>
    <row r="70" s="189" customFormat="1" x14ac:dyDescent="0.25"/>
    <row r="71" s="189" customFormat="1" x14ac:dyDescent="0.25"/>
    <row r="72" s="189" customFormat="1" x14ac:dyDescent="0.25"/>
    <row r="73" s="189" customFormat="1" x14ac:dyDescent="0.25"/>
    <row r="74" s="189" customFormat="1" x14ac:dyDescent="0.25"/>
    <row r="75" s="189" customFormat="1" x14ac:dyDescent="0.25"/>
    <row r="76" s="189" customFormat="1" x14ac:dyDescent="0.25"/>
    <row r="77" s="189" customFormat="1" x14ac:dyDescent="0.25"/>
    <row r="78" s="189" customFormat="1" x14ac:dyDescent="0.25"/>
    <row r="79" s="189" customFormat="1" x14ac:dyDescent="0.25"/>
    <row r="80" s="189" customFormat="1" x14ac:dyDescent="0.25"/>
    <row r="81" s="189" customFormat="1" x14ac:dyDescent="0.25"/>
    <row r="82" s="189" customFormat="1" x14ac:dyDescent="0.25"/>
    <row r="83" s="189" customFormat="1" x14ac:dyDescent="0.25"/>
    <row r="84" s="189" customFormat="1" x14ac:dyDescent="0.25"/>
    <row r="85" s="189" customFormat="1" x14ac:dyDescent="0.25"/>
    <row r="86" s="189" customFormat="1" x14ac:dyDescent="0.25"/>
    <row r="87" s="189" customFormat="1" x14ac:dyDescent="0.25"/>
    <row r="88" s="189" customFormat="1" x14ac:dyDescent="0.25"/>
    <row r="89" s="189" customFormat="1" x14ac:dyDescent="0.25"/>
    <row r="90" s="189" customFormat="1" x14ac:dyDescent="0.25"/>
    <row r="91" s="189" customFormat="1" x14ac:dyDescent="0.25"/>
    <row r="92" s="189" customFormat="1" x14ac:dyDescent="0.25"/>
    <row r="93" s="189" customFormat="1" x14ac:dyDescent="0.25"/>
    <row r="94" s="189" customFormat="1" x14ac:dyDescent="0.25"/>
    <row r="95" s="189" customFormat="1" x14ac:dyDescent="0.25"/>
    <row r="96" s="189" customFormat="1" x14ac:dyDescent="0.25"/>
    <row r="97" s="189" customFormat="1" x14ac:dyDescent="0.25"/>
    <row r="98" s="189" customFormat="1" x14ac:dyDescent="0.25"/>
    <row r="99" s="189" customFormat="1" x14ac:dyDescent="0.25"/>
    <row r="100" s="189" customFormat="1" x14ac:dyDescent="0.25"/>
    <row r="101" s="189" customFormat="1" x14ac:dyDescent="0.25"/>
    <row r="102" s="189" customFormat="1" x14ac:dyDescent="0.25"/>
    <row r="103" s="189" customFormat="1" x14ac:dyDescent="0.25"/>
    <row r="104" s="189" customFormat="1" x14ac:dyDescent="0.25"/>
    <row r="105" s="189" customFormat="1" x14ac:dyDescent="0.25"/>
    <row r="106" s="189" customFormat="1" x14ac:dyDescent="0.25"/>
    <row r="107" s="189" customFormat="1" x14ac:dyDescent="0.25"/>
    <row r="108" s="189" customFormat="1" x14ac:dyDescent="0.25"/>
    <row r="109" s="189" customFormat="1" x14ac:dyDescent="0.25"/>
    <row r="110" s="189" customFormat="1" x14ac:dyDescent="0.25"/>
    <row r="111" s="189" customFormat="1" x14ac:dyDescent="0.25"/>
    <row r="112" s="189" customFormat="1" x14ac:dyDescent="0.25"/>
    <row r="113" s="189" customFormat="1" x14ac:dyDescent="0.25"/>
    <row r="114" s="189" customFormat="1" x14ac:dyDescent="0.25"/>
    <row r="115" s="189" customFormat="1" x14ac:dyDescent="0.25"/>
    <row r="116" s="189" customFormat="1" x14ac:dyDescent="0.25"/>
    <row r="117" s="189" customFormat="1" x14ac:dyDescent="0.25"/>
    <row r="118" s="189" customFormat="1" x14ac:dyDescent="0.25"/>
    <row r="119" s="189" customFormat="1" x14ac:dyDescent="0.25"/>
    <row r="120" s="189" customFormat="1" x14ac:dyDescent="0.25"/>
    <row r="121" s="189" customFormat="1" x14ac:dyDescent="0.25"/>
    <row r="122" s="189" customFormat="1" x14ac:dyDescent="0.25"/>
    <row r="123" s="189" customFormat="1" x14ac:dyDescent="0.25"/>
    <row r="124" s="189" customFormat="1" x14ac:dyDescent="0.25"/>
    <row r="125" s="189" customFormat="1" x14ac:dyDescent="0.25"/>
    <row r="126" s="189" customFormat="1" x14ac:dyDescent="0.25"/>
    <row r="127" s="189" customFormat="1" x14ac:dyDescent="0.25"/>
    <row r="128" s="189" customFormat="1" x14ac:dyDescent="0.25"/>
    <row r="129" s="189" customFormat="1" x14ac:dyDescent="0.25"/>
    <row r="130" s="189" customFormat="1" x14ac:dyDescent="0.25"/>
    <row r="131" s="189" customFormat="1" x14ac:dyDescent="0.25"/>
    <row r="132" s="189" customFormat="1" x14ac:dyDescent="0.25"/>
    <row r="133" s="189" customFormat="1" x14ac:dyDescent="0.25"/>
  </sheetData>
  <mergeCells count="21">
    <mergeCell ref="B2:F2"/>
    <mergeCell ref="I2:O2"/>
    <mergeCell ref="R2:X2"/>
    <mergeCell ref="B3:C4"/>
    <mergeCell ref="D3:F3"/>
    <mergeCell ref="I3:J4"/>
    <mergeCell ref="K3:O3"/>
    <mergeCell ref="R3:S4"/>
    <mergeCell ref="T3:X3"/>
    <mergeCell ref="T16:W16"/>
    <mergeCell ref="B5:B12"/>
    <mergeCell ref="I5:I12"/>
    <mergeCell ref="R5:R12"/>
    <mergeCell ref="B13:C13"/>
    <mergeCell ref="I13:J13"/>
    <mergeCell ref="R13:S13"/>
    <mergeCell ref="B14:C14"/>
    <mergeCell ref="I14:J14"/>
    <mergeCell ref="R14:S14"/>
    <mergeCell ref="C16:E16"/>
    <mergeCell ref="K16:N16"/>
  </mergeCells>
  <pageMargins left="0.7" right="0.7" top="0.75" bottom="0.75" header="0.3" footer="0.3"/>
  <pageSetup paperSize="9" orientation="portrait" verticalDpi="0" r:id="rId1"/>
  <ignoredErrors>
    <ignoredError sqref="D12 L12:M12 U12:V12" evalError="1"/>
  </ignoredErrors>
  <drawing r:id="rId2"/>
  <legacyDrawing r:id="rId3"/>
  <mc:AlternateContent xmlns:mc="http://schemas.openxmlformats.org/markup-compatibility/2006">
    <mc:Choice Requires="x14">
      <controls>
        <mc:AlternateContent xmlns:mc="http://schemas.openxmlformats.org/markup-compatibility/2006">
          <mc:Choice Requires="x14">
            <control shapeId="8193" r:id="rId4" name="Drop Down 1">
              <controlPr defaultSize="0" autoLine="0" autoPict="0">
                <anchor moveWithCells="1">
                  <from>
                    <xdr:col>14</xdr:col>
                    <xdr:colOff>0</xdr:colOff>
                    <xdr:row>15</xdr:row>
                    <xdr:rowOff>9525</xdr:rowOff>
                  </from>
                  <to>
                    <xdr:col>15</xdr:col>
                    <xdr:colOff>0</xdr:colOff>
                    <xdr:row>16</xdr:row>
                    <xdr:rowOff>0</xdr:rowOff>
                  </to>
                </anchor>
              </controlPr>
            </control>
          </mc:Choice>
        </mc:AlternateContent>
        <mc:AlternateContent xmlns:mc="http://schemas.openxmlformats.org/markup-compatibility/2006">
          <mc:Choice Requires="x14">
            <control shapeId="8194" r:id="rId5" name="Drop Down 2">
              <controlPr defaultSize="0" autoLine="0" autoPict="0">
                <anchor moveWithCells="1">
                  <from>
                    <xdr:col>23</xdr:col>
                    <xdr:colOff>0</xdr:colOff>
                    <xdr:row>15</xdr:row>
                    <xdr:rowOff>0</xdr:rowOff>
                  </from>
                  <to>
                    <xdr:col>24</xdr:col>
                    <xdr:colOff>0</xdr:colOff>
                    <xdr:row>16</xdr:row>
                    <xdr:rowOff>0</xdr:rowOff>
                  </to>
                </anchor>
              </controlPr>
            </control>
          </mc:Choice>
        </mc:AlternateContent>
        <mc:AlternateContent xmlns:mc="http://schemas.openxmlformats.org/markup-compatibility/2006">
          <mc:Choice Requires="x14">
            <control shapeId="8195" r:id="rId6" name="Drop Down 3">
              <controlPr defaultSize="0" autoLine="0" autoPict="0">
                <anchor moveWithCells="1">
                  <from>
                    <xdr:col>5</xdr:col>
                    <xdr:colOff>0</xdr:colOff>
                    <xdr:row>15</xdr:row>
                    <xdr:rowOff>0</xdr:rowOff>
                  </from>
                  <to>
                    <xdr:col>6</xdr:col>
                    <xdr:colOff>0</xdr:colOff>
                    <xdr:row>16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S26"/>
  <sheetViews>
    <sheetView workbookViewId="0"/>
  </sheetViews>
  <sheetFormatPr defaultRowHeight="15" x14ac:dyDescent="0.25"/>
  <cols>
    <col min="3" max="3" width="15" customWidth="1"/>
    <col min="4" max="4" width="5.5703125" bestFit="1" customWidth="1"/>
    <col min="5" max="19" width="9.7109375" customWidth="1"/>
  </cols>
  <sheetData>
    <row r="1" spans="2:19" ht="15.75" thickBot="1" x14ac:dyDescent="0.3"/>
    <row r="2" spans="2:19" ht="44.1" customHeight="1" thickBot="1" x14ac:dyDescent="0.3">
      <c r="B2" s="752" t="s">
        <v>268</v>
      </c>
      <c r="C2" s="753"/>
      <c r="D2" s="412" t="s">
        <v>4</v>
      </c>
      <c r="E2" s="413" t="s">
        <v>5</v>
      </c>
      <c r="F2" s="413" t="s">
        <v>6</v>
      </c>
      <c r="G2" s="413" t="s">
        <v>7</v>
      </c>
      <c r="H2" s="413" t="s">
        <v>8</v>
      </c>
      <c r="I2" s="413" t="s">
        <v>9</v>
      </c>
      <c r="J2" s="122" t="s">
        <v>10</v>
      </c>
      <c r="K2" s="414" t="s">
        <v>11</v>
      </c>
      <c r="L2" s="414" t="s">
        <v>12</v>
      </c>
      <c r="M2" s="413" t="s">
        <v>13</v>
      </c>
      <c r="N2" s="413" t="s">
        <v>14</v>
      </c>
      <c r="O2" s="413" t="s">
        <v>15</v>
      </c>
      <c r="P2" s="122" t="s">
        <v>16</v>
      </c>
      <c r="Q2" s="413" t="s">
        <v>17</v>
      </c>
      <c r="R2" s="413" t="s">
        <v>18</v>
      </c>
      <c r="S2" s="415" t="s">
        <v>19</v>
      </c>
    </row>
    <row r="3" spans="2:19" ht="15.75" thickBot="1" x14ac:dyDescent="0.3">
      <c r="B3" s="754" t="s">
        <v>20</v>
      </c>
      <c r="C3" s="755"/>
      <c r="D3" s="68" t="s">
        <v>37</v>
      </c>
      <c r="E3" s="4">
        <v>1705.40535</v>
      </c>
      <c r="F3" s="7">
        <v>0</v>
      </c>
      <c r="G3" s="7">
        <v>3</v>
      </c>
      <c r="H3" s="7">
        <v>2</v>
      </c>
      <c r="I3" s="7">
        <v>12</v>
      </c>
      <c r="J3" s="14">
        <v>17</v>
      </c>
      <c r="K3" s="7">
        <v>249</v>
      </c>
      <c r="L3" s="7">
        <v>20</v>
      </c>
      <c r="M3" s="11">
        <v>0.17591125769600799</v>
      </c>
      <c r="N3" s="11">
        <v>0.117274171797338</v>
      </c>
      <c r="O3" s="11">
        <v>0.70364503078402996</v>
      </c>
      <c r="P3" s="16">
        <v>0.99683046027737598</v>
      </c>
      <c r="Q3" s="4">
        <v>14.600634388768601</v>
      </c>
      <c r="R3" s="4">
        <v>1.1727417179733799</v>
      </c>
      <c r="S3" s="158">
        <v>83</v>
      </c>
    </row>
    <row r="4" spans="2:19" x14ac:dyDescent="0.25">
      <c r="B4" s="756" t="s">
        <v>21</v>
      </c>
      <c r="C4" s="757"/>
      <c r="D4" s="757"/>
      <c r="E4" s="35">
        <v>1705.40535</v>
      </c>
      <c r="F4" s="36">
        <v>0</v>
      </c>
      <c r="G4" s="36">
        <v>3</v>
      </c>
      <c r="H4" s="36">
        <v>2</v>
      </c>
      <c r="I4" s="36">
        <v>12</v>
      </c>
      <c r="J4" s="80">
        <v>17</v>
      </c>
      <c r="K4" s="36">
        <v>249</v>
      </c>
      <c r="L4" s="36">
        <v>20</v>
      </c>
      <c r="M4" s="38">
        <v>0.17591125769600799</v>
      </c>
      <c r="N4" s="38">
        <v>0.117274171797338</v>
      </c>
      <c r="O4" s="38">
        <v>0.70364503078402996</v>
      </c>
      <c r="P4" s="75">
        <v>0.99683046027737598</v>
      </c>
      <c r="Q4" s="35">
        <v>14.600634388768601</v>
      </c>
      <c r="R4" s="35">
        <v>1.1727417179733799</v>
      </c>
      <c r="S4" s="403">
        <v>83</v>
      </c>
    </row>
    <row r="5" spans="2:19" ht="15.75" thickBot="1" x14ac:dyDescent="0.3">
      <c r="B5" s="664" t="s">
        <v>22</v>
      </c>
      <c r="C5" s="665"/>
      <c r="D5" s="665"/>
      <c r="E5" s="44">
        <v>11623.65035</v>
      </c>
      <c r="F5" s="37">
        <v>0</v>
      </c>
      <c r="G5" s="37">
        <v>125</v>
      </c>
      <c r="H5" s="37">
        <v>30</v>
      </c>
      <c r="I5" s="37">
        <v>136</v>
      </c>
      <c r="J5" s="45">
        <v>291</v>
      </c>
      <c r="K5" s="44">
        <v>1704.5</v>
      </c>
      <c r="L5" s="37">
        <v>608</v>
      </c>
      <c r="M5" s="46">
        <v>1.07539366925296</v>
      </c>
      <c r="N5" s="46">
        <v>0.258094480620711</v>
      </c>
      <c r="O5" s="46">
        <v>1.1700283121472299</v>
      </c>
      <c r="P5" s="47">
        <v>2.5035164620209001</v>
      </c>
      <c r="Q5" s="44">
        <v>14.6640680739334</v>
      </c>
      <c r="R5" s="44">
        <v>5.2307148072464198</v>
      </c>
      <c r="S5" s="392">
        <v>13.635999999999999</v>
      </c>
    </row>
    <row r="6" spans="2:19" ht="15.75" thickBot="1" x14ac:dyDescent="0.3"/>
    <row r="7" spans="2:19" ht="43.9" customHeight="1" thickBot="1" x14ac:dyDescent="0.3">
      <c r="B7" s="750" t="s">
        <v>205</v>
      </c>
      <c r="C7" s="751"/>
      <c r="D7" s="235" t="s">
        <v>4</v>
      </c>
      <c r="E7" s="3" t="s">
        <v>5</v>
      </c>
      <c r="F7" s="3" t="s">
        <v>6</v>
      </c>
      <c r="G7" s="3" t="s">
        <v>7</v>
      </c>
      <c r="H7" s="3" t="s">
        <v>8</v>
      </c>
      <c r="I7" s="3" t="s">
        <v>9</v>
      </c>
      <c r="J7" s="10" t="s">
        <v>10</v>
      </c>
      <c r="K7" s="3" t="s">
        <v>11</v>
      </c>
      <c r="L7" s="3" t="s">
        <v>12</v>
      </c>
      <c r="M7" s="3" t="s">
        <v>13</v>
      </c>
      <c r="N7" s="3" t="s">
        <v>14</v>
      </c>
      <c r="O7" s="3" t="s">
        <v>15</v>
      </c>
      <c r="P7" s="10" t="s">
        <v>16</v>
      </c>
      <c r="Q7" s="3" t="s">
        <v>17</v>
      </c>
      <c r="R7" s="3" t="s">
        <v>18</v>
      </c>
      <c r="S7" s="234" t="s">
        <v>19</v>
      </c>
    </row>
    <row r="8" spans="2:19" ht="15.75" thickBot="1" x14ac:dyDescent="0.3">
      <c r="B8" s="707" t="s">
        <v>20</v>
      </c>
      <c r="C8" s="708"/>
      <c r="D8" s="20" t="s">
        <v>37</v>
      </c>
      <c r="E8" s="4">
        <v>1674.3001572499998</v>
      </c>
      <c r="F8" s="4">
        <v>0</v>
      </c>
      <c r="G8" s="4">
        <v>8</v>
      </c>
      <c r="H8" s="4" t="s">
        <v>33</v>
      </c>
      <c r="I8" s="4">
        <v>18</v>
      </c>
      <c r="J8" s="72">
        <v>26</v>
      </c>
      <c r="K8" s="4">
        <v>134</v>
      </c>
      <c r="L8" s="7" t="s">
        <v>33</v>
      </c>
      <c r="M8" s="11">
        <v>0.47781157789173356</v>
      </c>
      <c r="N8" s="11" t="s">
        <v>33</v>
      </c>
      <c r="O8" s="11">
        <v>1.0750760502564005</v>
      </c>
      <c r="P8" s="16">
        <v>1.5528876281481341</v>
      </c>
      <c r="Q8" s="4">
        <v>8.0033439296865385</v>
      </c>
      <c r="R8" s="4" t="s">
        <v>33</v>
      </c>
      <c r="S8" s="377">
        <v>16.75</v>
      </c>
    </row>
    <row r="9" spans="2:19" x14ac:dyDescent="0.25">
      <c r="B9" s="701" t="s">
        <v>21</v>
      </c>
      <c r="C9" s="702"/>
      <c r="D9" s="703"/>
      <c r="E9" s="35">
        <v>1674.3001572499998</v>
      </c>
      <c r="F9" s="35">
        <v>0</v>
      </c>
      <c r="G9" s="35">
        <v>8</v>
      </c>
      <c r="H9" s="35" t="s">
        <v>33</v>
      </c>
      <c r="I9" s="35">
        <v>18</v>
      </c>
      <c r="J9" s="73">
        <v>26</v>
      </c>
      <c r="K9" s="35">
        <v>134</v>
      </c>
      <c r="L9" s="36">
        <v>0</v>
      </c>
      <c r="M9" s="38">
        <v>0.47781157789173401</v>
      </c>
      <c r="N9" s="38" t="s">
        <v>33</v>
      </c>
      <c r="O9" s="38">
        <v>1.0750760502564001</v>
      </c>
      <c r="P9" s="75">
        <v>1.5528876281481341</v>
      </c>
      <c r="Q9" s="35">
        <v>8.0033439296865403</v>
      </c>
      <c r="R9" s="35" t="s">
        <v>33</v>
      </c>
      <c r="S9" s="424">
        <v>16.75</v>
      </c>
    </row>
    <row r="10" spans="2:19" ht="15.75" thickBot="1" x14ac:dyDescent="0.3">
      <c r="B10" s="704" t="s">
        <v>22</v>
      </c>
      <c r="C10" s="705"/>
      <c r="D10" s="706"/>
      <c r="E10" s="6">
        <v>11493.445157249998</v>
      </c>
      <c r="F10" s="6">
        <v>0</v>
      </c>
      <c r="G10" s="6">
        <v>109</v>
      </c>
      <c r="H10" s="6">
        <v>28</v>
      </c>
      <c r="I10" s="6">
        <v>177</v>
      </c>
      <c r="J10" s="74">
        <v>314</v>
      </c>
      <c r="K10" s="6">
        <v>1454</v>
      </c>
      <c r="L10" s="37">
        <v>706</v>
      </c>
      <c r="M10" s="13">
        <v>0.94836664297513495</v>
      </c>
      <c r="N10" s="13">
        <v>0.36893319015211906</v>
      </c>
      <c r="O10" s="13">
        <v>1.5400082184091599</v>
      </c>
      <c r="P10" s="18">
        <v>2.857308051536414</v>
      </c>
      <c r="Q10" s="6">
        <v>12.6506889806041</v>
      </c>
      <c r="R10" s="6">
        <v>9.3023868659784306</v>
      </c>
      <c r="S10" s="402">
        <v>13.339449541284404</v>
      </c>
    </row>
    <row r="11" spans="2:19" ht="15.75" thickBot="1" x14ac:dyDescent="0.3"/>
    <row r="12" spans="2:19" ht="45.75" thickBot="1" x14ac:dyDescent="0.3">
      <c r="B12" s="750" t="s">
        <v>36</v>
      </c>
      <c r="C12" s="751"/>
      <c r="D12" s="2" t="s">
        <v>4</v>
      </c>
      <c r="E12" s="3" t="s">
        <v>5</v>
      </c>
      <c r="F12" s="3" t="s">
        <v>6</v>
      </c>
      <c r="G12" s="3" t="s">
        <v>7</v>
      </c>
      <c r="H12" s="3" t="s">
        <v>8</v>
      </c>
      <c r="I12" s="3" t="s">
        <v>9</v>
      </c>
      <c r="J12" s="10" t="s">
        <v>10</v>
      </c>
      <c r="K12" s="3" t="s">
        <v>11</v>
      </c>
      <c r="L12" s="3" t="s">
        <v>12</v>
      </c>
      <c r="M12" s="3" t="s">
        <v>13</v>
      </c>
      <c r="N12" s="3" t="s">
        <v>14</v>
      </c>
      <c r="O12" s="3" t="s">
        <v>15</v>
      </c>
      <c r="P12" s="10" t="s">
        <v>16</v>
      </c>
      <c r="Q12" s="3" t="s">
        <v>17</v>
      </c>
      <c r="R12" s="3" t="s">
        <v>18</v>
      </c>
      <c r="S12" s="1" t="s">
        <v>19</v>
      </c>
    </row>
    <row r="13" spans="2:19" ht="15.75" thickBot="1" x14ac:dyDescent="0.3">
      <c r="B13" s="707" t="s">
        <v>20</v>
      </c>
      <c r="C13" s="708"/>
      <c r="D13" s="20" t="s">
        <v>37</v>
      </c>
      <c r="E13" s="4">
        <v>1830.2304507500003</v>
      </c>
      <c r="F13" s="4">
        <v>0</v>
      </c>
      <c r="G13" s="4">
        <v>13</v>
      </c>
      <c r="H13" s="4" t="s">
        <v>33</v>
      </c>
      <c r="I13" s="4">
        <v>34</v>
      </c>
      <c r="J13" s="72">
        <v>47</v>
      </c>
      <c r="K13" s="4">
        <v>344</v>
      </c>
      <c r="L13" s="7" t="s">
        <v>33</v>
      </c>
      <c r="M13" s="11">
        <v>0.71029306690164618</v>
      </c>
      <c r="N13" s="11" t="s">
        <v>33</v>
      </c>
      <c r="O13" s="11">
        <v>1.8576895595889209</v>
      </c>
      <c r="P13" s="16">
        <v>2.5679826264905672</v>
      </c>
      <c r="Q13" s="4">
        <v>18.795447308782023</v>
      </c>
      <c r="R13" s="4" t="s">
        <v>33</v>
      </c>
      <c r="S13" s="377">
        <v>26.46153846153846</v>
      </c>
    </row>
    <row r="14" spans="2:19" x14ac:dyDescent="0.25">
      <c r="B14" s="701" t="s">
        <v>21</v>
      </c>
      <c r="C14" s="702"/>
      <c r="D14" s="703"/>
      <c r="E14" s="35">
        <v>1830.2304507500003</v>
      </c>
      <c r="F14" s="35">
        <v>0</v>
      </c>
      <c r="G14" s="35">
        <v>13</v>
      </c>
      <c r="H14" s="35" t="s">
        <v>33</v>
      </c>
      <c r="I14" s="35">
        <v>34</v>
      </c>
      <c r="J14" s="73">
        <v>47</v>
      </c>
      <c r="K14" s="35">
        <v>344</v>
      </c>
      <c r="L14" s="36" t="s">
        <v>33</v>
      </c>
      <c r="M14" s="38">
        <v>0.71029306690164595</v>
      </c>
      <c r="N14" s="38" t="s">
        <v>33</v>
      </c>
      <c r="O14" s="38">
        <v>1.85768955958892</v>
      </c>
      <c r="P14" s="75">
        <v>2.5679826264905659</v>
      </c>
      <c r="Q14" s="35">
        <v>18.795447308781998</v>
      </c>
      <c r="R14" s="35" t="s">
        <v>33</v>
      </c>
      <c r="S14" s="424">
        <v>26.46153846153846</v>
      </c>
    </row>
    <row r="15" spans="2:19" ht="15.75" thickBot="1" x14ac:dyDescent="0.3">
      <c r="B15" s="704" t="s">
        <v>22</v>
      </c>
      <c r="C15" s="705"/>
      <c r="D15" s="706"/>
      <c r="E15" s="6">
        <v>11810.43945075</v>
      </c>
      <c r="F15" s="6">
        <v>0</v>
      </c>
      <c r="G15" s="6">
        <v>144</v>
      </c>
      <c r="H15" s="6">
        <v>53</v>
      </c>
      <c r="I15" s="6">
        <v>200</v>
      </c>
      <c r="J15" s="74">
        <v>397</v>
      </c>
      <c r="K15" s="6">
        <v>2165.3000000000002</v>
      </c>
      <c r="L15" s="37">
        <v>581</v>
      </c>
      <c r="M15" s="13">
        <v>1.2192603044153101</v>
      </c>
      <c r="N15" s="13">
        <v>0.76971114047954459</v>
      </c>
      <c r="O15" s="13">
        <v>1.6934170894656999</v>
      </c>
      <c r="P15" s="18">
        <v>3.6823885343605545</v>
      </c>
      <c r="Q15" s="6">
        <v>18.333780119100499</v>
      </c>
      <c r="R15" s="6">
        <v>9.1027308192457745</v>
      </c>
      <c r="S15" s="402">
        <v>15.036805555555556</v>
      </c>
    </row>
    <row r="16" spans="2:19" ht="15.75" thickBot="1" x14ac:dyDescent="0.3"/>
    <row r="17" spans="2:19" ht="45.75" thickBot="1" x14ac:dyDescent="0.3">
      <c r="B17" s="672" t="s">
        <v>93</v>
      </c>
      <c r="C17" s="673"/>
      <c r="D17" s="404" t="s">
        <v>4</v>
      </c>
      <c r="E17" s="261" t="s">
        <v>5</v>
      </c>
      <c r="F17" s="261" t="s">
        <v>6</v>
      </c>
      <c r="G17" s="261" t="s">
        <v>7</v>
      </c>
      <c r="H17" s="261" t="s">
        <v>8</v>
      </c>
      <c r="I17" s="261" t="s">
        <v>9</v>
      </c>
      <c r="J17" s="262" t="s">
        <v>10</v>
      </c>
      <c r="K17" s="261" t="s">
        <v>11</v>
      </c>
      <c r="L17" s="261" t="s">
        <v>12</v>
      </c>
      <c r="M17" s="261" t="s">
        <v>13</v>
      </c>
      <c r="N17" s="261" t="s">
        <v>14</v>
      </c>
      <c r="O17" s="261" t="s">
        <v>15</v>
      </c>
      <c r="P17" s="262" t="s">
        <v>16</v>
      </c>
      <c r="Q17" s="261" t="s">
        <v>17</v>
      </c>
      <c r="R17" s="261" t="s">
        <v>18</v>
      </c>
      <c r="S17" s="575" t="s">
        <v>19</v>
      </c>
    </row>
    <row r="18" spans="2:19" ht="15.75" thickBot="1" x14ac:dyDescent="0.3">
      <c r="B18" s="746" t="s">
        <v>20</v>
      </c>
      <c r="C18" s="747"/>
      <c r="D18" s="572" t="s">
        <v>37</v>
      </c>
      <c r="E18" s="612">
        <v>1848.834075</v>
      </c>
      <c r="F18" s="387">
        <v>0</v>
      </c>
      <c r="G18" s="387">
        <v>15</v>
      </c>
      <c r="H18" s="614" t="s">
        <v>176</v>
      </c>
      <c r="I18" s="614" t="s">
        <v>176</v>
      </c>
      <c r="J18" s="614" t="s">
        <v>176</v>
      </c>
      <c r="K18" s="387">
        <v>206</v>
      </c>
      <c r="L18" s="614" t="s">
        <v>176</v>
      </c>
      <c r="M18" s="593">
        <v>0.81132213013761123</v>
      </c>
      <c r="N18" s="614" t="s">
        <v>176</v>
      </c>
      <c r="O18" s="614" t="s">
        <v>176</v>
      </c>
      <c r="P18" s="614" t="s">
        <v>176</v>
      </c>
      <c r="Q18" s="612">
        <v>11.142157253889859</v>
      </c>
      <c r="R18" s="614" t="s">
        <v>176</v>
      </c>
      <c r="S18" s="613">
        <v>13.733333333333333</v>
      </c>
    </row>
    <row r="19" spans="2:19" x14ac:dyDescent="0.25">
      <c r="B19" s="748" t="s">
        <v>21</v>
      </c>
      <c r="C19" s="749"/>
      <c r="D19" s="749"/>
      <c r="E19" s="35">
        <v>1848.834075</v>
      </c>
      <c r="F19" s="36">
        <v>0</v>
      </c>
      <c r="G19" s="36">
        <v>15</v>
      </c>
      <c r="H19" s="606" t="s">
        <v>176</v>
      </c>
      <c r="I19" s="606" t="s">
        <v>176</v>
      </c>
      <c r="J19" s="606" t="s">
        <v>176</v>
      </c>
      <c r="K19" s="36">
        <v>206</v>
      </c>
      <c r="L19" s="606" t="s">
        <v>176</v>
      </c>
      <c r="M19" s="38">
        <v>0.81132213013761101</v>
      </c>
      <c r="N19" s="606" t="s">
        <v>176</v>
      </c>
      <c r="O19" s="606" t="s">
        <v>176</v>
      </c>
      <c r="P19" s="606" t="s">
        <v>176</v>
      </c>
      <c r="Q19" s="35">
        <v>11.1421572538899</v>
      </c>
      <c r="R19" s="606" t="s">
        <v>176</v>
      </c>
      <c r="S19" s="403">
        <v>13.733333333333301</v>
      </c>
    </row>
    <row r="20" spans="2:19" ht="15.75" thickBot="1" x14ac:dyDescent="0.3">
      <c r="B20" s="664" t="s">
        <v>22</v>
      </c>
      <c r="C20" s="665"/>
      <c r="D20" s="665"/>
      <c r="E20" s="44">
        <v>11642.913075</v>
      </c>
      <c r="F20" s="37">
        <v>0</v>
      </c>
      <c r="G20" s="37">
        <v>128</v>
      </c>
      <c r="H20" s="607" t="s">
        <v>176</v>
      </c>
      <c r="I20" s="607" t="s">
        <v>176</v>
      </c>
      <c r="J20" s="607" t="s">
        <v>176</v>
      </c>
      <c r="K20" s="44">
        <v>2511.4</v>
      </c>
      <c r="L20" s="607" t="s">
        <v>176</v>
      </c>
      <c r="M20" s="46">
        <v>1.0993812216535901</v>
      </c>
      <c r="N20" s="607" t="s">
        <v>176</v>
      </c>
      <c r="O20" s="607" t="s">
        <v>176</v>
      </c>
      <c r="P20" s="607" t="s">
        <v>176</v>
      </c>
      <c r="Q20" s="44">
        <v>21.5702031254751</v>
      </c>
      <c r="R20" s="607" t="s">
        <v>176</v>
      </c>
      <c r="S20" s="392">
        <v>19.620312500000001</v>
      </c>
    </row>
    <row r="21" spans="2:19" ht="15.75" thickBot="1" x14ac:dyDescent="0.3">
      <c r="R21" s="615"/>
    </row>
    <row r="22" spans="2:19" ht="45.75" thickBot="1" x14ac:dyDescent="0.3">
      <c r="B22" s="744" t="s">
        <v>117</v>
      </c>
      <c r="C22" s="745"/>
      <c r="D22" s="574" t="s">
        <v>4</v>
      </c>
      <c r="E22" s="261" t="s">
        <v>5</v>
      </c>
      <c r="F22" s="261" t="s">
        <v>6</v>
      </c>
      <c r="G22" s="261" t="s">
        <v>7</v>
      </c>
      <c r="H22" s="261" t="s">
        <v>8</v>
      </c>
      <c r="I22" s="261" t="s">
        <v>9</v>
      </c>
      <c r="J22" s="262" t="s">
        <v>10</v>
      </c>
      <c r="K22" s="261" t="s">
        <v>11</v>
      </c>
      <c r="L22" s="261" t="s">
        <v>12</v>
      </c>
      <c r="M22" s="261" t="s">
        <v>13</v>
      </c>
      <c r="N22" s="261" t="s">
        <v>14</v>
      </c>
      <c r="O22" s="261" t="s">
        <v>15</v>
      </c>
      <c r="P22" s="262" t="s">
        <v>16</v>
      </c>
      <c r="Q22" s="261" t="s">
        <v>17</v>
      </c>
      <c r="R22" s="261" t="s">
        <v>18</v>
      </c>
      <c r="S22" s="575" t="s">
        <v>19</v>
      </c>
    </row>
    <row r="23" spans="2:19" ht="15.75" thickBot="1" x14ac:dyDescent="0.3">
      <c r="B23" s="746" t="s">
        <v>20</v>
      </c>
      <c r="C23" s="747"/>
      <c r="D23" s="572" t="s">
        <v>37</v>
      </c>
      <c r="E23" s="608">
        <v>2581</v>
      </c>
      <c r="F23" s="608">
        <v>1</v>
      </c>
      <c r="G23" s="608">
        <v>12</v>
      </c>
      <c r="H23" s="614" t="s">
        <v>176</v>
      </c>
      <c r="I23" s="614" t="s">
        <v>176</v>
      </c>
      <c r="J23" s="614" t="s">
        <v>176</v>
      </c>
      <c r="K23" s="608">
        <v>83</v>
      </c>
      <c r="L23" s="614" t="s">
        <v>176</v>
      </c>
      <c r="M23" s="609">
        <v>0.46493607129019759</v>
      </c>
      <c r="N23" s="614" t="s">
        <v>176</v>
      </c>
      <c r="O23" s="614" t="s">
        <v>176</v>
      </c>
      <c r="P23" s="614" t="s">
        <v>176</v>
      </c>
      <c r="Q23" s="610">
        <v>3.2158078264238665</v>
      </c>
      <c r="R23" s="614" t="s">
        <v>176</v>
      </c>
      <c r="S23" s="611">
        <v>6.916666666666667</v>
      </c>
    </row>
    <row r="24" spans="2:19" x14ac:dyDescent="0.25">
      <c r="B24" s="748" t="s">
        <v>21</v>
      </c>
      <c r="C24" s="749"/>
      <c r="D24" s="749"/>
      <c r="E24" s="36">
        <v>2581</v>
      </c>
      <c r="F24" s="36">
        <v>1</v>
      </c>
      <c r="G24" s="36">
        <v>12</v>
      </c>
      <c r="H24" s="606" t="s">
        <v>176</v>
      </c>
      <c r="I24" s="606" t="s">
        <v>176</v>
      </c>
      <c r="J24" s="606" t="s">
        <v>176</v>
      </c>
      <c r="K24" s="36">
        <v>83</v>
      </c>
      <c r="L24" s="606" t="s">
        <v>176</v>
      </c>
      <c r="M24" s="38">
        <v>0.46493607129019798</v>
      </c>
      <c r="N24" s="606" t="s">
        <v>176</v>
      </c>
      <c r="O24" s="606" t="s">
        <v>176</v>
      </c>
      <c r="P24" s="606" t="s">
        <v>176</v>
      </c>
      <c r="Q24" s="35">
        <v>3.2158078264238701</v>
      </c>
      <c r="R24" s="606" t="s">
        <v>176</v>
      </c>
      <c r="S24" s="403">
        <v>6.9166666666666696</v>
      </c>
    </row>
    <row r="25" spans="2:19" ht="15.75" thickBot="1" x14ac:dyDescent="0.3">
      <c r="B25" s="664" t="s">
        <v>22</v>
      </c>
      <c r="C25" s="665"/>
      <c r="D25" s="665"/>
      <c r="E25" s="44">
        <v>11468.874</v>
      </c>
      <c r="F25" s="37">
        <v>2</v>
      </c>
      <c r="G25" s="37">
        <v>140</v>
      </c>
      <c r="H25" s="607" t="s">
        <v>176</v>
      </c>
      <c r="I25" s="607" t="s">
        <v>176</v>
      </c>
      <c r="J25" s="607" t="s">
        <v>176</v>
      </c>
      <c r="K25" s="44">
        <v>2439.5</v>
      </c>
      <c r="L25" s="607" t="s">
        <v>176</v>
      </c>
      <c r="M25" s="46">
        <v>1.22069524872276</v>
      </c>
      <c r="N25" s="607" t="s">
        <v>176</v>
      </c>
      <c r="O25" s="607" t="s">
        <v>176</v>
      </c>
      <c r="P25" s="607" t="s">
        <v>176</v>
      </c>
      <c r="Q25" s="44">
        <v>21.270614708994099</v>
      </c>
      <c r="R25" s="607" t="s">
        <v>176</v>
      </c>
      <c r="S25" s="392">
        <v>17.425000000000001</v>
      </c>
    </row>
    <row r="26" spans="2:19" x14ac:dyDescent="0.25">
      <c r="L26" s="615"/>
    </row>
  </sheetData>
  <mergeCells count="20">
    <mergeCell ref="B2:C2"/>
    <mergeCell ref="B3:C3"/>
    <mergeCell ref="B4:D4"/>
    <mergeCell ref="B5:D5"/>
    <mergeCell ref="B7:C7"/>
    <mergeCell ref="B8:C8"/>
    <mergeCell ref="B9:D9"/>
    <mergeCell ref="B10:D10"/>
    <mergeCell ref="B12:C12"/>
    <mergeCell ref="B13:C13"/>
    <mergeCell ref="B14:D14"/>
    <mergeCell ref="B15:D15"/>
    <mergeCell ref="B17:C17"/>
    <mergeCell ref="B18:C18"/>
    <mergeCell ref="B19:D19"/>
    <mergeCell ref="B20:D20"/>
    <mergeCell ref="B22:C22"/>
    <mergeCell ref="B23:C23"/>
    <mergeCell ref="B24:D24"/>
    <mergeCell ref="B25:D25"/>
  </mergeCells>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29"/>
  <sheetViews>
    <sheetView workbookViewId="0"/>
  </sheetViews>
  <sheetFormatPr defaultRowHeight="15" x14ac:dyDescent="0.25"/>
  <cols>
    <col min="2" max="2" width="29.7109375" customWidth="1"/>
    <col min="7" max="7" width="3.42578125" customWidth="1"/>
    <col min="8" max="8" width="27.85546875" customWidth="1"/>
    <col min="9" max="9" width="16.7109375" bestFit="1" customWidth="1"/>
    <col min="10" max="10" width="11.85546875" bestFit="1" customWidth="1"/>
    <col min="11" max="11" width="12.7109375" bestFit="1" customWidth="1"/>
    <col min="14" max="14" width="6.5703125" customWidth="1"/>
    <col min="15" max="15" width="4" customWidth="1"/>
    <col min="16" max="16" width="24.7109375" customWidth="1"/>
    <col min="18" max="18" width="16.7109375" bestFit="1" customWidth="1"/>
    <col min="19" max="19" width="11.85546875" bestFit="1" customWidth="1"/>
    <col min="20" max="20" width="12.7109375" bestFit="1" customWidth="1"/>
  </cols>
  <sheetData>
    <row r="1" spans="1:22" x14ac:dyDescent="0.25">
      <c r="A1" s="99"/>
      <c r="B1" s="99"/>
      <c r="C1" s="99"/>
      <c r="D1" s="99"/>
      <c r="E1" s="99"/>
      <c r="F1" s="99"/>
      <c r="G1" s="94"/>
      <c r="H1" s="94"/>
      <c r="I1" s="94"/>
      <c r="J1" s="94"/>
      <c r="K1" s="94"/>
      <c r="L1" s="94"/>
      <c r="M1" s="94"/>
      <c r="N1" s="94"/>
      <c r="O1" s="99"/>
      <c r="P1" s="99"/>
      <c r="Q1" s="99"/>
      <c r="R1" s="99"/>
      <c r="S1" s="99"/>
      <c r="T1" s="99"/>
      <c r="U1" s="99"/>
      <c r="V1" s="99"/>
    </row>
    <row r="2" spans="1:22" ht="15.75" thickBot="1" x14ac:dyDescent="0.3">
      <c r="A2" s="99"/>
      <c r="B2" s="99"/>
      <c r="C2" s="99"/>
      <c r="D2" s="99"/>
      <c r="E2" s="99"/>
      <c r="F2" s="99"/>
      <c r="G2" s="94"/>
      <c r="H2" s="94"/>
      <c r="I2" s="94"/>
      <c r="J2" s="94"/>
      <c r="K2" s="94"/>
      <c r="L2" s="94"/>
      <c r="M2" s="94"/>
      <c r="N2" s="94"/>
      <c r="O2" s="99"/>
      <c r="P2" s="99"/>
      <c r="Q2" s="99"/>
      <c r="R2" s="99"/>
      <c r="S2" s="99"/>
      <c r="T2" s="99"/>
      <c r="U2" s="99"/>
      <c r="V2" s="99"/>
    </row>
    <row r="3" spans="1:22" x14ac:dyDescent="0.25">
      <c r="A3" s="99"/>
      <c r="B3" s="758" t="s">
        <v>292</v>
      </c>
      <c r="C3" s="760" t="s">
        <v>178</v>
      </c>
      <c r="D3" s="761"/>
      <c r="E3" s="762"/>
      <c r="F3" s="99"/>
      <c r="G3" s="94"/>
      <c r="H3" s="758" t="s">
        <v>193</v>
      </c>
      <c r="I3" s="760" t="s">
        <v>178</v>
      </c>
      <c r="J3" s="761"/>
      <c r="K3" s="761"/>
      <c r="L3" s="761"/>
      <c r="M3" s="762"/>
      <c r="N3" s="94"/>
      <c r="O3" s="99"/>
      <c r="P3" s="758" t="s">
        <v>194</v>
      </c>
      <c r="Q3" s="760" t="s">
        <v>178</v>
      </c>
      <c r="R3" s="761"/>
      <c r="S3" s="761"/>
      <c r="T3" s="761"/>
      <c r="U3" s="762"/>
      <c r="V3" s="99"/>
    </row>
    <row r="4" spans="1:22" ht="15.75" thickBot="1" x14ac:dyDescent="0.3">
      <c r="A4" s="99"/>
      <c r="B4" s="759"/>
      <c r="C4" s="193">
        <v>2015</v>
      </c>
      <c r="D4" s="191">
        <v>2016</v>
      </c>
      <c r="E4" s="192">
        <v>2017</v>
      </c>
      <c r="F4" s="99"/>
      <c r="G4" s="94"/>
      <c r="H4" s="759"/>
      <c r="I4" s="193">
        <v>2013</v>
      </c>
      <c r="J4" s="191">
        <v>2014</v>
      </c>
      <c r="K4" s="191">
        <v>2015</v>
      </c>
      <c r="L4" s="191">
        <v>2016</v>
      </c>
      <c r="M4" s="192">
        <v>2017</v>
      </c>
      <c r="N4" s="94"/>
      <c r="O4" s="99"/>
      <c r="P4" s="759"/>
      <c r="Q4" s="340">
        <v>2013</v>
      </c>
      <c r="R4" s="341">
        <v>2014</v>
      </c>
      <c r="S4" s="341">
        <v>2015</v>
      </c>
      <c r="T4" s="341">
        <v>2016</v>
      </c>
      <c r="U4" s="342">
        <v>2017</v>
      </c>
      <c r="V4" s="99"/>
    </row>
    <row r="5" spans="1:22" ht="15.75" thickBot="1" x14ac:dyDescent="0.3">
      <c r="A5" s="99"/>
      <c r="B5" s="194" t="s">
        <v>143</v>
      </c>
      <c r="C5" s="154">
        <f>'Transmission tables'!P13</f>
        <v>2.5679826264905672</v>
      </c>
      <c r="D5" s="11">
        <f>'Transmission tables'!P8</f>
        <v>1.5528876281481341</v>
      </c>
      <c r="E5" s="56">
        <f>'Transmission tables'!P3</f>
        <v>0.99683046027737598</v>
      </c>
      <c r="F5" s="99"/>
      <c r="G5" s="94"/>
      <c r="H5" s="451" t="s">
        <v>143</v>
      </c>
      <c r="I5" s="455">
        <f>'Transmission tables'!M23</f>
        <v>0.46493607129019759</v>
      </c>
      <c r="J5" s="456">
        <f>'Transmission tables'!M18</f>
        <v>0.81132213013761123</v>
      </c>
      <c r="K5" s="456">
        <f>'Transmission tables'!M13</f>
        <v>0.71029306690164618</v>
      </c>
      <c r="L5" s="457">
        <f>'Transmission tables'!M8</f>
        <v>0.47781157789173356</v>
      </c>
      <c r="M5" s="458">
        <f>'Transmission tables'!M3</f>
        <v>0.17591125769600799</v>
      </c>
      <c r="N5" s="94"/>
      <c r="O5" s="99"/>
      <c r="P5" s="339" t="s">
        <v>143</v>
      </c>
      <c r="Q5" s="485">
        <f>'Transmission tables'!Q23</f>
        <v>3.2158078264238665</v>
      </c>
      <c r="R5" s="486">
        <f>'Transmission tables'!Q18</f>
        <v>11.142157253889859</v>
      </c>
      <c r="S5" s="486">
        <f>'Transmission tables'!Q13</f>
        <v>18.795447308782023</v>
      </c>
      <c r="T5" s="487">
        <f>'Transmission tables'!Q8</f>
        <v>8.0033439296865385</v>
      </c>
      <c r="U5" s="488">
        <f>'Transmission tables'!Q3</f>
        <v>14.600634388768601</v>
      </c>
      <c r="V5" s="99"/>
    </row>
    <row r="6" spans="1:22" x14ac:dyDescent="0.25">
      <c r="A6" s="99"/>
      <c r="B6" s="489" t="s">
        <v>139</v>
      </c>
      <c r="C6" s="333">
        <f>'Transmission tables'!P14</f>
        <v>2.5679826264905659</v>
      </c>
      <c r="D6" s="334">
        <f>'Transmission tables'!P9</f>
        <v>1.5528876281481341</v>
      </c>
      <c r="E6" s="335">
        <f>'Transmission tables'!P4</f>
        <v>0.99683046027737598</v>
      </c>
      <c r="F6" s="99"/>
      <c r="G6" s="94"/>
      <c r="H6" s="489" t="s">
        <v>139</v>
      </c>
      <c r="I6" s="452">
        <f>'Transmission tables'!M24</f>
        <v>0.46493607129019798</v>
      </c>
      <c r="J6" s="453">
        <f>'Transmission tables'!M19</f>
        <v>0.81132213013761101</v>
      </c>
      <c r="K6" s="453">
        <f>'Transmission tables'!M14</f>
        <v>0.71029306690164595</v>
      </c>
      <c r="L6" s="454">
        <f>'Transmission tables'!M9</f>
        <v>0.47781157789173401</v>
      </c>
      <c r="M6" s="335">
        <f>'Transmission tables'!M4</f>
        <v>0.17591125769600799</v>
      </c>
      <c r="N6" s="94"/>
      <c r="O6" s="99"/>
      <c r="P6" s="489" t="s">
        <v>139</v>
      </c>
      <c r="Q6" s="483">
        <f>'Transmission tables'!Q24</f>
        <v>3.2158078264238701</v>
      </c>
      <c r="R6" s="484">
        <f>'Transmission tables'!Q19</f>
        <v>11.1421572538899</v>
      </c>
      <c r="S6" s="484">
        <f>'Transmission tables'!Q14</f>
        <v>18.795447308781998</v>
      </c>
      <c r="T6" s="480">
        <f>'Transmission tables'!Q9</f>
        <v>8.0033439296865403</v>
      </c>
      <c r="U6" s="481">
        <f>'Transmission tables'!Q4</f>
        <v>14.600634388768601</v>
      </c>
      <c r="V6" s="99"/>
    </row>
    <row r="7" spans="1:22" ht="15.75" thickBot="1" x14ac:dyDescent="0.3">
      <c r="A7" s="99"/>
      <c r="B7" s="490" t="s">
        <v>142</v>
      </c>
      <c r="C7" s="336">
        <f>'Transmission tables'!P15</f>
        <v>3.6823885343605545</v>
      </c>
      <c r="D7" s="337">
        <f>'Transmission tables'!P10</f>
        <v>2.857308051536414</v>
      </c>
      <c r="E7" s="338">
        <f>'Transmission tables'!P5</f>
        <v>2.5035164620209001</v>
      </c>
      <c r="F7" s="99"/>
      <c r="G7" s="94"/>
      <c r="H7" s="490" t="s">
        <v>142</v>
      </c>
      <c r="I7" s="336">
        <f>'Transmission tables'!M25</f>
        <v>1.22069524872276</v>
      </c>
      <c r="J7" s="337">
        <f>'Transmission tables'!M20</f>
        <v>1.0993812216535901</v>
      </c>
      <c r="K7" s="337">
        <f>'Transmission tables'!M15</f>
        <v>1.2192603044153101</v>
      </c>
      <c r="L7" s="450">
        <f>'Transmission tables'!M10</f>
        <v>0.94836664297513495</v>
      </c>
      <c r="M7" s="460">
        <f>'Transmission tables'!M5</f>
        <v>1.07539366925296</v>
      </c>
      <c r="N7" s="94"/>
      <c r="O7" s="99"/>
      <c r="P7" s="490" t="s">
        <v>142</v>
      </c>
      <c r="Q7" s="347">
        <f>'Transmission tables'!Q25</f>
        <v>21.270614708994099</v>
      </c>
      <c r="R7" s="348">
        <f>'Transmission tables'!Q20</f>
        <v>21.5702031254751</v>
      </c>
      <c r="S7" s="348">
        <f>'Transmission tables'!Q15</f>
        <v>18.333780119100499</v>
      </c>
      <c r="T7" s="479">
        <f>'Transmission tables'!Q10</f>
        <v>12.6506889806041</v>
      </c>
      <c r="U7" s="482">
        <f>'Transmission tables'!Q5</f>
        <v>14.6640680739334</v>
      </c>
      <c r="V7" s="99"/>
    </row>
    <row r="8" spans="1:22" x14ac:dyDescent="0.25">
      <c r="A8" s="99"/>
      <c r="B8" s="99"/>
      <c r="C8" s="99"/>
      <c r="D8" s="99"/>
      <c r="E8" s="99"/>
      <c r="F8" s="99"/>
      <c r="G8" s="94"/>
      <c r="H8" s="94"/>
      <c r="I8" s="94"/>
      <c r="J8" s="94"/>
      <c r="K8" s="94"/>
      <c r="L8" s="94"/>
      <c r="M8" s="94"/>
      <c r="N8" s="94"/>
      <c r="O8" s="99"/>
      <c r="P8" s="99"/>
      <c r="Q8" s="99"/>
      <c r="R8" s="99"/>
      <c r="S8" s="99"/>
      <c r="T8" s="99"/>
      <c r="U8" s="99"/>
      <c r="V8" s="99"/>
    </row>
    <row r="9" spans="1:22" x14ac:dyDescent="0.25">
      <c r="A9" s="99"/>
      <c r="B9" s="99"/>
      <c r="C9" s="99"/>
      <c r="D9" s="99"/>
      <c r="E9" s="99"/>
      <c r="F9" s="99"/>
      <c r="G9" s="94"/>
      <c r="H9" s="94"/>
      <c r="I9" s="94"/>
      <c r="J9" s="94"/>
      <c r="K9" s="94"/>
      <c r="L9" s="94"/>
      <c r="M9" s="94"/>
      <c r="N9" s="94"/>
      <c r="O9" s="99"/>
      <c r="P9" s="99"/>
      <c r="Q9" s="99"/>
      <c r="R9" s="99"/>
      <c r="S9" s="99"/>
      <c r="T9" s="99"/>
      <c r="U9" s="99"/>
      <c r="V9" s="99"/>
    </row>
    <row r="10" spans="1:22" x14ac:dyDescent="0.25">
      <c r="A10" s="99"/>
      <c r="B10" s="99"/>
      <c r="C10" s="99"/>
      <c r="D10" s="99"/>
      <c r="E10" s="99"/>
      <c r="F10" s="99"/>
      <c r="G10" s="94"/>
      <c r="H10" s="94"/>
      <c r="I10" s="94"/>
      <c r="J10" s="94"/>
      <c r="K10" s="94"/>
      <c r="L10" s="94"/>
      <c r="M10" s="94"/>
      <c r="N10" s="94"/>
      <c r="O10" s="99"/>
      <c r="P10" s="99"/>
      <c r="Q10" s="99"/>
      <c r="R10" s="99"/>
      <c r="S10" s="99"/>
      <c r="T10" s="99"/>
      <c r="U10" s="99"/>
      <c r="V10" s="99"/>
    </row>
    <row r="11" spans="1:22" x14ac:dyDescent="0.25">
      <c r="A11" s="99"/>
      <c r="B11" s="99"/>
      <c r="C11" s="99"/>
      <c r="D11" s="99"/>
      <c r="E11" s="99"/>
      <c r="F11" s="99"/>
      <c r="G11" s="94"/>
      <c r="H11" s="94"/>
      <c r="I11" s="94"/>
      <c r="J11" s="94"/>
      <c r="K11" s="94"/>
      <c r="L11" s="94"/>
      <c r="M11" s="94"/>
      <c r="N11" s="94"/>
      <c r="O11" s="99"/>
      <c r="P11" s="99"/>
      <c r="Q11" s="99"/>
      <c r="R11" s="99"/>
      <c r="S11" s="99"/>
      <c r="T11" s="99"/>
      <c r="U11" s="99"/>
      <c r="V11" s="99"/>
    </row>
    <row r="12" spans="1:22" x14ac:dyDescent="0.25">
      <c r="A12" s="99"/>
      <c r="B12" s="99"/>
      <c r="C12" s="99"/>
      <c r="D12" s="99"/>
      <c r="E12" s="99"/>
      <c r="F12" s="99"/>
      <c r="G12" s="94"/>
      <c r="H12" s="94"/>
      <c r="I12" s="94"/>
      <c r="J12" s="94"/>
      <c r="K12" s="94"/>
      <c r="L12" s="94"/>
      <c r="M12" s="94"/>
      <c r="N12" s="94"/>
      <c r="O12" s="99"/>
      <c r="P12" s="99"/>
      <c r="Q12" s="99"/>
      <c r="R12" s="99"/>
      <c r="S12" s="99"/>
      <c r="T12" s="99"/>
      <c r="U12" s="99"/>
      <c r="V12" s="99"/>
    </row>
    <row r="13" spans="1:22" x14ac:dyDescent="0.25">
      <c r="A13" s="99"/>
      <c r="B13" s="99"/>
      <c r="C13" s="99"/>
      <c r="D13" s="99"/>
      <c r="E13" s="99"/>
      <c r="F13" s="99"/>
      <c r="G13" s="94"/>
      <c r="H13" s="94"/>
      <c r="I13" s="94"/>
      <c r="J13" s="94"/>
      <c r="K13" s="94"/>
      <c r="L13" s="94"/>
      <c r="M13" s="94"/>
      <c r="N13" s="94"/>
      <c r="O13" s="99"/>
      <c r="P13" s="99"/>
      <c r="Q13" s="99"/>
      <c r="R13" s="99"/>
      <c r="S13" s="99"/>
      <c r="T13" s="99"/>
      <c r="U13" s="99"/>
      <c r="V13" s="99"/>
    </row>
    <row r="14" spans="1:22" x14ac:dyDescent="0.25">
      <c r="A14" s="99"/>
      <c r="B14" s="99"/>
      <c r="C14" s="99"/>
      <c r="D14" s="99"/>
      <c r="E14" s="99"/>
      <c r="F14" s="99"/>
      <c r="G14" s="94"/>
      <c r="H14" s="94"/>
      <c r="I14" s="94"/>
      <c r="J14" s="94"/>
      <c r="K14" s="94"/>
      <c r="L14" s="94"/>
      <c r="M14" s="94"/>
      <c r="N14" s="94"/>
      <c r="O14" s="99"/>
      <c r="P14" s="99"/>
      <c r="Q14" s="99"/>
      <c r="R14" s="99"/>
      <c r="S14" s="99"/>
      <c r="T14" s="99"/>
      <c r="U14" s="99"/>
      <c r="V14" s="99"/>
    </row>
    <row r="15" spans="1:22" x14ac:dyDescent="0.25">
      <c r="A15" s="99"/>
      <c r="B15" s="99"/>
      <c r="C15" s="99"/>
      <c r="D15" s="99"/>
      <c r="E15" s="99"/>
      <c r="F15" s="99"/>
      <c r="G15" s="94"/>
      <c r="H15" s="94"/>
      <c r="I15" s="94"/>
      <c r="J15" s="94"/>
      <c r="K15" s="94"/>
      <c r="L15" s="94"/>
      <c r="M15" s="94"/>
      <c r="N15" s="94"/>
      <c r="O15" s="99"/>
      <c r="P15" s="99"/>
      <c r="Q15" s="99"/>
      <c r="R15" s="99"/>
      <c r="S15" s="99"/>
      <c r="T15" s="99"/>
      <c r="U15" s="99"/>
      <c r="V15" s="99"/>
    </row>
    <row r="16" spans="1:22" x14ac:dyDescent="0.25">
      <c r="A16" s="99"/>
      <c r="B16" s="99"/>
      <c r="C16" s="99"/>
      <c r="D16" s="99"/>
      <c r="E16" s="99"/>
      <c r="F16" s="99"/>
      <c r="G16" s="94"/>
      <c r="H16" s="94"/>
      <c r="I16" s="94"/>
      <c r="J16" s="94"/>
      <c r="K16" s="94"/>
      <c r="L16" s="94"/>
      <c r="M16" s="94"/>
      <c r="N16" s="94"/>
      <c r="O16" s="99"/>
      <c r="P16" s="99"/>
      <c r="Q16" s="99"/>
      <c r="R16" s="99"/>
      <c r="S16" s="99"/>
      <c r="T16" s="99"/>
      <c r="U16" s="99"/>
      <c r="V16" s="99"/>
    </row>
    <row r="17" spans="1:22" x14ac:dyDescent="0.25">
      <c r="A17" s="99"/>
      <c r="B17" s="99"/>
      <c r="C17" s="99"/>
      <c r="D17" s="99"/>
      <c r="E17" s="99"/>
      <c r="F17" s="99"/>
      <c r="G17" s="94"/>
      <c r="H17" s="94"/>
      <c r="I17" s="94"/>
      <c r="J17" s="94"/>
      <c r="K17" s="94"/>
      <c r="L17" s="94"/>
      <c r="M17" s="94"/>
      <c r="N17" s="94"/>
      <c r="O17" s="99"/>
      <c r="P17" s="99"/>
      <c r="Q17" s="99"/>
      <c r="R17" s="99"/>
      <c r="S17" s="99"/>
      <c r="T17" s="99"/>
      <c r="U17" s="99"/>
      <c r="V17" s="99"/>
    </row>
    <row r="18" spans="1:22" x14ac:dyDescent="0.25">
      <c r="A18" s="99"/>
      <c r="B18" s="99"/>
      <c r="C18" s="99"/>
      <c r="D18" s="99"/>
      <c r="E18" s="99"/>
      <c r="F18" s="99"/>
      <c r="G18" s="94"/>
      <c r="H18" s="94"/>
      <c r="I18" s="94"/>
      <c r="J18" s="94"/>
      <c r="K18" s="94"/>
      <c r="L18" s="94"/>
      <c r="M18" s="94"/>
      <c r="N18" s="94"/>
      <c r="O18" s="99"/>
      <c r="P18" s="99"/>
      <c r="Q18" s="99"/>
      <c r="R18" s="99"/>
      <c r="S18" s="99"/>
      <c r="T18" s="99"/>
      <c r="U18" s="99"/>
      <c r="V18" s="99"/>
    </row>
    <row r="19" spans="1:22" x14ac:dyDescent="0.25">
      <c r="A19" s="99"/>
      <c r="B19" s="99"/>
      <c r="C19" s="99"/>
      <c r="D19" s="99"/>
      <c r="E19" s="99"/>
      <c r="F19" s="99"/>
      <c r="G19" s="94"/>
      <c r="H19" s="94"/>
      <c r="I19" s="94"/>
      <c r="J19" s="94"/>
      <c r="K19" s="94"/>
      <c r="L19" s="94"/>
      <c r="M19" s="94"/>
      <c r="N19" s="94"/>
      <c r="O19" s="99"/>
      <c r="P19" s="99"/>
      <c r="Q19" s="99"/>
      <c r="R19" s="99"/>
      <c r="S19" s="99"/>
      <c r="T19" s="99"/>
      <c r="U19" s="99"/>
      <c r="V19" s="99"/>
    </row>
    <row r="20" spans="1:22" x14ac:dyDescent="0.25">
      <c r="A20" s="99"/>
      <c r="B20" s="99"/>
      <c r="C20" s="99"/>
      <c r="D20" s="99"/>
      <c r="E20" s="99"/>
      <c r="F20" s="99"/>
      <c r="G20" s="94"/>
      <c r="H20" s="94"/>
      <c r="I20" s="94"/>
      <c r="J20" s="94"/>
      <c r="K20" s="94"/>
      <c r="L20" s="94"/>
      <c r="M20" s="94"/>
      <c r="N20" s="94"/>
      <c r="O20" s="99"/>
      <c r="P20" s="99"/>
      <c r="Q20" s="99"/>
      <c r="R20" s="99"/>
      <c r="S20" s="99"/>
      <c r="T20" s="99"/>
      <c r="U20" s="99"/>
      <c r="V20" s="99"/>
    </row>
    <row r="21" spans="1:22" x14ac:dyDescent="0.25">
      <c r="A21" s="99"/>
      <c r="B21" s="99"/>
      <c r="C21" s="99"/>
      <c r="D21" s="99"/>
      <c r="E21" s="99"/>
      <c r="F21" s="99"/>
      <c r="G21" s="94"/>
      <c r="H21" s="94"/>
      <c r="I21" s="94"/>
      <c r="J21" s="94"/>
      <c r="K21" s="94"/>
      <c r="L21" s="94"/>
      <c r="M21" s="94"/>
      <c r="N21" s="94"/>
      <c r="O21" s="99"/>
      <c r="P21" s="99"/>
      <c r="Q21" s="99"/>
      <c r="R21" s="99"/>
      <c r="S21" s="99"/>
      <c r="T21" s="99"/>
      <c r="U21" s="99"/>
      <c r="V21" s="99"/>
    </row>
    <row r="22" spans="1:22" x14ac:dyDescent="0.25">
      <c r="A22" s="99"/>
      <c r="B22" s="99"/>
      <c r="C22" s="99"/>
      <c r="D22" s="99"/>
      <c r="E22" s="99"/>
      <c r="F22" s="99"/>
      <c r="G22" s="94"/>
      <c r="H22" s="94"/>
      <c r="I22" s="94"/>
      <c r="J22" s="94"/>
      <c r="K22" s="94"/>
      <c r="L22" s="94"/>
      <c r="M22" s="94"/>
      <c r="N22" s="94"/>
      <c r="O22" s="99"/>
      <c r="P22" s="99"/>
      <c r="Q22" s="99"/>
      <c r="R22" s="99"/>
      <c r="S22" s="99"/>
      <c r="T22" s="99"/>
      <c r="U22" s="99"/>
      <c r="V22" s="99"/>
    </row>
    <row r="23" spans="1:22" x14ac:dyDescent="0.25">
      <c r="A23" s="99"/>
      <c r="B23" s="99"/>
      <c r="C23" s="99"/>
      <c r="D23" s="99"/>
      <c r="E23" s="99"/>
      <c r="F23" s="99"/>
      <c r="G23" s="94"/>
      <c r="H23" s="94"/>
      <c r="I23" s="94"/>
      <c r="J23" s="94"/>
      <c r="K23" s="94"/>
      <c r="L23" s="94"/>
      <c r="M23" s="94"/>
      <c r="N23" s="94"/>
      <c r="O23" s="99"/>
      <c r="P23" s="99"/>
      <c r="Q23" s="99"/>
      <c r="R23" s="99"/>
      <c r="S23" s="99"/>
      <c r="T23" s="99"/>
      <c r="U23" s="99"/>
      <c r="V23" s="99"/>
    </row>
    <row r="24" spans="1:22" x14ac:dyDescent="0.25">
      <c r="A24" s="99"/>
      <c r="B24" s="99"/>
      <c r="C24" s="99"/>
      <c r="D24" s="99"/>
      <c r="E24" s="99"/>
      <c r="F24" s="99"/>
      <c r="G24" s="94"/>
      <c r="H24" s="94"/>
      <c r="I24" s="94"/>
      <c r="J24" s="94"/>
      <c r="K24" s="94"/>
      <c r="L24" s="94"/>
      <c r="M24" s="94"/>
      <c r="N24" s="94"/>
      <c r="O24" s="99"/>
      <c r="P24" s="99"/>
      <c r="Q24" s="99"/>
      <c r="R24" s="99"/>
      <c r="S24" s="99"/>
      <c r="T24" s="99"/>
      <c r="U24" s="99"/>
      <c r="V24" s="99"/>
    </row>
    <row r="25" spans="1:22" x14ac:dyDescent="0.25">
      <c r="A25" s="99"/>
      <c r="B25" s="99"/>
      <c r="C25" s="99"/>
      <c r="D25" s="99"/>
      <c r="E25" s="99"/>
      <c r="F25" s="99"/>
      <c r="G25" s="94"/>
      <c r="H25" s="94"/>
      <c r="I25" s="94"/>
      <c r="J25" s="94"/>
      <c r="K25" s="94"/>
      <c r="L25" s="94"/>
      <c r="M25" s="94"/>
      <c r="N25" s="94"/>
      <c r="O25" s="99"/>
      <c r="P25" s="99"/>
      <c r="Q25" s="99"/>
      <c r="R25" s="99"/>
      <c r="S25" s="99"/>
      <c r="T25" s="99"/>
      <c r="U25" s="99"/>
      <c r="V25" s="99"/>
    </row>
    <row r="26" spans="1:22" x14ac:dyDescent="0.25">
      <c r="A26" s="99"/>
      <c r="B26" s="99"/>
      <c r="C26" s="99"/>
      <c r="D26" s="99"/>
      <c r="E26" s="99"/>
      <c r="F26" s="99"/>
      <c r="G26" s="94"/>
      <c r="H26" s="94"/>
      <c r="I26" s="94"/>
      <c r="J26" s="94"/>
      <c r="K26" s="94"/>
      <c r="L26" s="94"/>
      <c r="M26" s="94"/>
      <c r="N26" s="94"/>
      <c r="O26" s="99"/>
      <c r="P26" s="99"/>
      <c r="Q26" s="99"/>
      <c r="R26" s="99"/>
      <c r="S26" s="99"/>
      <c r="T26" s="99"/>
      <c r="U26" s="99"/>
      <c r="V26" s="99"/>
    </row>
    <row r="27" spans="1:22" x14ac:dyDescent="0.25">
      <c r="A27" s="99"/>
      <c r="B27" s="99"/>
      <c r="C27" s="99"/>
      <c r="D27" s="99"/>
      <c r="E27" s="99"/>
      <c r="F27" s="99"/>
      <c r="G27" s="94"/>
      <c r="H27" s="94"/>
      <c r="I27" s="94"/>
      <c r="J27" s="94"/>
      <c r="K27" s="94"/>
      <c r="L27" s="94"/>
      <c r="M27" s="94"/>
      <c r="N27" s="94"/>
      <c r="O27" s="99"/>
      <c r="P27" s="99"/>
      <c r="Q27" s="99"/>
      <c r="R27" s="99"/>
      <c r="S27" s="99"/>
      <c r="T27" s="99"/>
      <c r="U27" s="99"/>
      <c r="V27" s="99"/>
    </row>
    <row r="28" spans="1:22" x14ac:dyDescent="0.25">
      <c r="A28" s="99"/>
      <c r="B28" s="99"/>
      <c r="C28" s="99"/>
      <c r="D28" s="99"/>
      <c r="E28" s="99"/>
      <c r="F28" s="99"/>
      <c r="G28" s="94"/>
      <c r="H28" s="94"/>
      <c r="I28" s="94"/>
      <c r="J28" s="94"/>
      <c r="K28" s="94"/>
      <c r="L28" s="94"/>
      <c r="M28" s="94"/>
      <c r="N28" s="94"/>
      <c r="O28" s="99"/>
      <c r="P28" s="99"/>
      <c r="Q28" s="99"/>
      <c r="R28" s="99"/>
      <c r="S28" s="99"/>
      <c r="T28" s="99"/>
      <c r="U28" s="99"/>
      <c r="V28" s="99"/>
    </row>
    <row r="29" spans="1:22" s="189" customFormat="1" x14ac:dyDescent="0.25"/>
  </sheetData>
  <mergeCells count="6">
    <mergeCell ref="H3:H4"/>
    <mergeCell ref="I3:M3"/>
    <mergeCell ref="P3:P4"/>
    <mergeCell ref="Q3:U3"/>
    <mergeCell ref="B3:B4"/>
    <mergeCell ref="C3:E3"/>
  </mergeCells>
  <pageMargins left="0.7" right="0.7" top="0.75" bottom="0.75" header="0.3" footer="0.3"/>
  <pageSetup paperSize="9"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66"/>
  <sheetViews>
    <sheetView workbookViewId="0"/>
  </sheetViews>
  <sheetFormatPr defaultRowHeight="15" x14ac:dyDescent="0.25"/>
  <cols>
    <col min="3" max="3" width="17.7109375" customWidth="1"/>
    <col min="5" max="19" width="9.7109375" customWidth="1"/>
  </cols>
  <sheetData>
    <row r="1" spans="2:19" ht="15.75" thickBot="1" x14ac:dyDescent="0.3"/>
    <row r="2" spans="2:19" ht="45.75" thickBot="1" x14ac:dyDescent="0.3">
      <c r="B2" s="780" t="s">
        <v>269</v>
      </c>
      <c r="C2" s="781"/>
      <c r="D2" s="416" t="s">
        <v>4</v>
      </c>
      <c r="E2" s="417" t="s">
        <v>5</v>
      </c>
      <c r="F2" s="417" t="s">
        <v>6</v>
      </c>
      <c r="G2" s="417" t="s">
        <v>7</v>
      </c>
      <c r="H2" s="417" t="s">
        <v>8</v>
      </c>
      <c r="I2" s="417" t="s">
        <v>9</v>
      </c>
      <c r="J2" s="418" t="s">
        <v>10</v>
      </c>
      <c r="K2" s="419" t="s">
        <v>11</v>
      </c>
      <c r="L2" s="419" t="s">
        <v>12</v>
      </c>
      <c r="M2" s="417" t="s">
        <v>13</v>
      </c>
      <c r="N2" s="417" t="s">
        <v>14</v>
      </c>
      <c r="O2" s="417" t="s">
        <v>15</v>
      </c>
      <c r="P2" s="418" t="s">
        <v>16</v>
      </c>
      <c r="Q2" s="417" t="s">
        <v>17</v>
      </c>
      <c r="R2" s="417" t="s">
        <v>18</v>
      </c>
      <c r="S2" s="420" t="s">
        <v>19</v>
      </c>
    </row>
    <row r="3" spans="2:19" x14ac:dyDescent="0.25">
      <c r="B3" s="782" t="s">
        <v>20</v>
      </c>
      <c r="C3" s="783"/>
      <c r="D3" s="409" t="s">
        <v>43</v>
      </c>
      <c r="E3" s="22" t="s">
        <v>270</v>
      </c>
      <c r="F3" s="23">
        <v>0</v>
      </c>
      <c r="G3" s="23">
        <v>4</v>
      </c>
      <c r="H3" s="23" t="s">
        <v>33</v>
      </c>
      <c r="I3" s="23">
        <v>1</v>
      </c>
      <c r="J3" s="24">
        <v>5</v>
      </c>
      <c r="K3" s="22">
        <v>88.5</v>
      </c>
      <c r="L3" s="23">
        <v>0</v>
      </c>
      <c r="M3" s="25">
        <v>7.1428571428571432</v>
      </c>
      <c r="N3" s="25" t="s">
        <v>33</v>
      </c>
      <c r="O3" s="25">
        <v>1.7857142857142858</v>
      </c>
      <c r="P3" s="26">
        <v>8.9285714285714288</v>
      </c>
      <c r="Q3" s="22">
        <v>158.03571428571428</v>
      </c>
      <c r="R3" s="22" t="s">
        <v>33</v>
      </c>
      <c r="S3" s="156">
        <v>22.125</v>
      </c>
    </row>
    <row r="4" spans="2:19" x14ac:dyDescent="0.25">
      <c r="B4" s="784"/>
      <c r="C4" s="785"/>
      <c r="D4" s="410" t="s">
        <v>45</v>
      </c>
      <c r="E4" s="28">
        <v>63.085000000000001</v>
      </c>
      <c r="F4" s="29">
        <v>0</v>
      </c>
      <c r="G4" s="29">
        <v>0</v>
      </c>
      <c r="H4" s="29">
        <v>0</v>
      </c>
      <c r="I4" s="29">
        <v>4</v>
      </c>
      <c r="J4" s="30">
        <v>4</v>
      </c>
      <c r="K4" s="28">
        <v>0</v>
      </c>
      <c r="L4" s="29">
        <v>0</v>
      </c>
      <c r="M4" s="31">
        <v>0</v>
      </c>
      <c r="N4" s="31">
        <v>0</v>
      </c>
      <c r="O4" s="31">
        <v>6.3406515019418244</v>
      </c>
      <c r="P4" s="32">
        <v>6.3406515019418244</v>
      </c>
      <c r="Q4" s="28">
        <v>0</v>
      </c>
      <c r="R4" s="28">
        <v>0</v>
      </c>
      <c r="S4" s="173">
        <v>0</v>
      </c>
    </row>
    <row r="5" spans="2:19" x14ac:dyDescent="0.25">
      <c r="B5" s="784"/>
      <c r="C5" s="785"/>
      <c r="D5" s="410" t="s">
        <v>47</v>
      </c>
      <c r="E5" s="28" t="s">
        <v>271</v>
      </c>
      <c r="F5" s="29">
        <v>0</v>
      </c>
      <c r="G5" s="29">
        <v>5</v>
      </c>
      <c r="H5" s="29">
        <v>0</v>
      </c>
      <c r="I5" s="29">
        <v>0</v>
      </c>
      <c r="J5" s="30">
        <v>5</v>
      </c>
      <c r="K5" s="28">
        <v>83</v>
      </c>
      <c r="L5" s="29">
        <v>0</v>
      </c>
      <c r="M5" s="31">
        <v>7.6923076923076925</v>
      </c>
      <c r="N5" s="31">
        <v>0</v>
      </c>
      <c r="O5" s="31">
        <v>0</v>
      </c>
      <c r="P5" s="32">
        <v>7.6923076923076925</v>
      </c>
      <c r="Q5" s="28">
        <v>127.69230769230768</v>
      </c>
      <c r="R5" s="28">
        <v>0</v>
      </c>
      <c r="S5" s="173">
        <v>16.600000000000001</v>
      </c>
    </row>
    <row r="6" spans="2:19" x14ac:dyDescent="0.25">
      <c r="B6" s="784"/>
      <c r="C6" s="785"/>
      <c r="D6" s="410" t="s">
        <v>73</v>
      </c>
      <c r="E6" s="28">
        <v>74</v>
      </c>
      <c r="F6" s="29">
        <v>0</v>
      </c>
      <c r="G6" s="29">
        <v>0</v>
      </c>
      <c r="H6" s="29" t="s">
        <v>33</v>
      </c>
      <c r="I6" s="29">
        <v>0</v>
      </c>
      <c r="J6" s="30">
        <v>0</v>
      </c>
      <c r="K6" s="28">
        <v>0</v>
      </c>
      <c r="L6" s="29" t="s">
        <v>33</v>
      </c>
      <c r="M6" s="31">
        <v>0</v>
      </c>
      <c r="N6" s="31" t="s">
        <v>33</v>
      </c>
      <c r="O6" s="31">
        <v>0</v>
      </c>
      <c r="P6" s="32">
        <v>0</v>
      </c>
      <c r="Q6" s="28">
        <v>0</v>
      </c>
      <c r="R6" s="28" t="s">
        <v>33</v>
      </c>
      <c r="S6" s="173">
        <v>0</v>
      </c>
    </row>
    <row r="7" spans="2:19" x14ac:dyDescent="0.25">
      <c r="B7" s="784"/>
      <c r="C7" s="785"/>
      <c r="D7" s="410" t="s">
        <v>48</v>
      </c>
      <c r="E7" s="28">
        <v>52</v>
      </c>
      <c r="F7" s="29">
        <v>0</v>
      </c>
      <c r="G7" s="29">
        <v>0</v>
      </c>
      <c r="H7" s="29">
        <v>0</v>
      </c>
      <c r="I7" s="29">
        <v>0</v>
      </c>
      <c r="J7" s="30">
        <v>0</v>
      </c>
      <c r="K7" s="28">
        <v>0</v>
      </c>
      <c r="L7" s="29">
        <v>0</v>
      </c>
      <c r="M7" s="31">
        <v>0</v>
      </c>
      <c r="N7" s="31">
        <v>0</v>
      </c>
      <c r="O7" s="31">
        <v>0</v>
      </c>
      <c r="P7" s="32">
        <v>0</v>
      </c>
      <c r="Q7" s="28">
        <v>0</v>
      </c>
      <c r="R7" s="28">
        <v>0</v>
      </c>
      <c r="S7" s="173">
        <v>0</v>
      </c>
    </row>
    <row r="8" spans="2:19" x14ac:dyDescent="0.25">
      <c r="B8" s="784"/>
      <c r="C8" s="785"/>
      <c r="D8" s="410" t="s">
        <v>49</v>
      </c>
      <c r="E8" s="28">
        <v>8</v>
      </c>
      <c r="F8" s="29">
        <v>0</v>
      </c>
      <c r="G8" s="29">
        <v>0</v>
      </c>
      <c r="H8" s="29">
        <v>0</v>
      </c>
      <c r="I8" s="29">
        <v>0</v>
      </c>
      <c r="J8" s="30">
        <v>0</v>
      </c>
      <c r="K8" s="28">
        <v>0</v>
      </c>
      <c r="L8" s="29">
        <v>0</v>
      </c>
      <c r="M8" s="31">
        <v>0</v>
      </c>
      <c r="N8" s="31">
        <v>0</v>
      </c>
      <c r="O8" s="31">
        <v>0</v>
      </c>
      <c r="P8" s="32">
        <v>0</v>
      </c>
      <c r="Q8" s="28">
        <v>0</v>
      </c>
      <c r="R8" s="28">
        <v>0</v>
      </c>
      <c r="S8" s="173">
        <v>0</v>
      </c>
    </row>
    <row r="9" spans="2:19" x14ac:dyDescent="0.25">
      <c r="B9" s="784"/>
      <c r="C9" s="785"/>
      <c r="D9" s="410" t="s">
        <v>50</v>
      </c>
      <c r="E9" s="28" t="s">
        <v>272</v>
      </c>
      <c r="F9" s="29">
        <v>0</v>
      </c>
      <c r="G9" s="29">
        <v>5</v>
      </c>
      <c r="H9" s="29">
        <v>0</v>
      </c>
      <c r="I9" s="29">
        <v>0</v>
      </c>
      <c r="J9" s="30">
        <v>5</v>
      </c>
      <c r="K9" s="28">
        <v>168</v>
      </c>
      <c r="L9" s="29">
        <v>0</v>
      </c>
      <c r="M9" s="31">
        <v>18.518518518518519</v>
      </c>
      <c r="N9" s="31">
        <v>0</v>
      </c>
      <c r="O9" s="31">
        <v>0</v>
      </c>
      <c r="P9" s="32">
        <v>18.518518518518519</v>
      </c>
      <c r="Q9" s="28">
        <v>622.22222222222229</v>
      </c>
      <c r="R9" s="28">
        <v>0</v>
      </c>
      <c r="S9" s="173">
        <v>33.6</v>
      </c>
    </row>
    <row r="10" spans="2:19" ht="15.75" thickBot="1" x14ac:dyDescent="0.3">
      <c r="B10" s="786"/>
      <c r="C10" s="787"/>
      <c r="D10" s="411" t="s">
        <v>64</v>
      </c>
      <c r="E10" s="52">
        <v>88</v>
      </c>
      <c r="F10" s="53">
        <v>0</v>
      </c>
      <c r="G10" s="53">
        <v>1</v>
      </c>
      <c r="H10" s="53">
        <v>1</v>
      </c>
      <c r="I10" s="53">
        <v>2</v>
      </c>
      <c r="J10" s="323">
        <v>4</v>
      </c>
      <c r="K10" s="52">
        <v>10</v>
      </c>
      <c r="L10" s="53">
        <v>5</v>
      </c>
      <c r="M10" s="54">
        <v>1.1363636363636365</v>
      </c>
      <c r="N10" s="54">
        <v>1.1363636363636365</v>
      </c>
      <c r="O10" s="54">
        <v>2.2727272727272729</v>
      </c>
      <c r="P10" s="324">
        <v>4.5454545454545459</v>
      </c>
      <c r="Q10" s="52">
        <v>11.363636363636363</v>
      </c>
      <c r="R10" s="52">
        <v>5.6818181818181817</v>
      </c>
      <c r="S10" s="343">
        <v>10</v>
      </c>
    </row>
    <row r="11" spans="2:19" x14ac:dyDescent="0.25">
      <c r="B11" s="748" t="s">
        <v>21</v>
      </c>
      <c r="C11" s="749"/>
      <c r="D11" s="749"/>
      <c r="E11" s="35">
        <v>433.08499999999998</v>
      </c>
      <c r="F11" s="36">
        <v>0</v>
      </c>
      <c r="G11" s="36">
        <v>15</v>
      </c>
      <c r="H11" s="36">
        <v>1</v>
      </c>
      <c r="I11" s="36">
        <v>7</v>
      </c>
      <c r="J11" s="80">
        <v>23</v>
      </c>
      <c r="K11" s="35">
        <v>349.5</v>
      </c>
      <c r="L11" s="36">
        <v>5</v>
      </c>
      <c r="M11" s="38">
        <v>3.4635233268296099</v>
      </c>
      <c r="N11" s="38">
        <v>0.23090155512197399</v>
      </c>
      <c r="O11" s="38">
        <v>1.61631088585382</v>
      </c>
      <c r="P11" s="75">
        <v>5.3107357678053999</v>
      </c>
      <c r="Q11" s="35">
        <v>80.700093515129794</v>
      </c>
      <c r="R11" s="35">
        <v>1.1545077756098701</v>
      </c>
      <c r="S11" s="403">
        <v>23.3</v>
      </c>
    </row>
    <row r="12" spans="2:19" x14ac:dyDescent="0.25">
      <c r="B12" s="763" t="s">
        <v>39</v>
      </c>
      <c r="C12" s="764"/>
      <c r="D12" s="764"/>
      <c r="E12" s="39">
        <v>5478.835</v>
      </c>
      <c r="F12" s="40">
        <v>0</v>
      </c>
      <c r="G12" s="40">
        <v>95</v>
      </c>
      <c r="H12" s="40">
        <v>17</v>
      </c>
      <c r="I12" s="40">
        <v>85</v>
      </c>
      <c r="J12" s="41">
        <v>197</v>
      </c>
      <c r="K12" s="39">
        <v>1222.5</v>
      </c>
      <c r="L12" s="40">
        <v>485</v>
      </c>
      <c r="M12" s="42">
        <v>1.73394526391103</v>
      </c>
      <c r="N12" s="42">
        <v>0.31028494196302697</v>
      </c>
      <c r="O12" s="42">
        <v>1.5514247098151299</v>
      </c>
      <c r="P12" s="43">
        <v>3.5956549156891899</v>
      </c>
      <c r="Q12" s="39">
        <v>22.313137738223499</v>
      </c>
      <c r="R12" s="39">
        <v>8.85224687365106</v>
      </c>
      <c r="S12" s="421">
        <v>12.868421052631579</v>
      </c>
    </row>
    <row r="13" spans="2:19" ht="15.75" thickBot="1" x14ac:dyDescent="0.3">
      <c r="B13" s="664" t="s">
        <v>22</v>
      </c>
      <c r="C13" s="665"/>
      <c r="D13" s="665"/>
      <c r="E13" s="44">
        <v>11623.65035</v>
      </c>
      <c r="F13" s="37">
        <v>0</v>
      </c>
      <c r="G13" s="37">
        <v>125</v>
      </c>
      <c r="H13" s="37">
        <v>30</v>
      </c>
      <c r="I13" s="37">
        <v>136</v>
      </c>
      <c r="J13" s="45">
        <v>291</v>
      </c>
      <c r="K13" s="44">
        <v>1704.5</v>
      </c>
      <c r="L13" s="37">
        <v>608</v>
      </c>
      <c r="M13" s="46">
        <v>1.07539366925296</v>
      </c>
      <c r="N13" s="46">
        <v>0.258094480620711</v>
      </c>
      <c r="O13" s="46">
        <v>1.1700283121472299</v>
      </c>
      <c r="P13" s="47">
        <v>2.5035164620209001</v>
      </c>
      <c r="Q13" s="44">
        <v>14.6640680739334</v>
      </c>
      <c r="R13" s="44">
        <v>5.2307148072464198</v>
      </c>
      <c r="S13" s="392">
        <v>13.635999999999999</v>
      </c>
    </row>
    <row r="14" spans="2:19" ht="15.75" thickBot="1" x14ac:dyDescent="0.3"/>
    <row r="15" spans="2:19" ht="43.9" customHeight="1" thickBot="1" x14ac:dyDescent="0.3">
      <c r="B15" s="773" t="s">
        <v>206</v>
      </c>
      <c r="C15" s="774"/>
      <c r="D15" s="265" t="s">
        <v>4</v>
      </c>
      <c r="E15" s="261" t="s">
        <v>5</v>
      </c>
      <c r="F15" s="261" t="s">
        <v>6</v>
      </c>
      <c r="G15" s="261" t="s">
        <v>7</v>
      </c>
      <c r="H15" s="261" t="s">
        <v>8</v>
      </c>
      <c r="I15" s="261" t="s">
        <v>9</v>
      </c>
      <c r="J15" s="262" t="s">
        <v>10</v>
      </c>
      <c r="K15" s="261" t="s">
        <v>11</v>
      </c>
      <c r="L15" s="261" t="s">
        <v>12</v>
      </c>
      <c r="M15" s="261" t="s">
        <v>13</v>
      </c>
      <c r="N15" s="261" t="s">
        <v>14</v>
      </c>
      <c r="O15" s="261" t="s">
        <v>15</v>
      </c>
      <c r="P15" s="262" t="s">
        <v>16</v>
      </c>
      <c r="Q15" s="261" t="s">
        <v>17</v>
      </c>
      <c r="R15" s="261" t="s">
        <v>18</v>
      </c>
      <c r="S15" s="266" t="s">
        <v>19</v>
      </c>
    </row>
    <row r="16" spans="2:19" x14ac:dyDescent="0.25">
      <c r="B16" s="707" t="s">
        <v>20</v>
      </c>
      <c r="C16" s="708"/>
      <c r="D16" s="317" t="s">
        <v>43</v>
      </c>
      <c r="E16" s="23" t="s">
        <v>212</v>
      </c>
      <c r="F16" s="23">
        <v>0</v>
      </c>
      <c r="G16" s="23">
        <v>3</v>
      </c>
      <c r="H16" s="23" t="s">
        <v>33</v>
      </c>
      <c r="I16" s="23">
        <v>5</v>
      </c>
      <c r="J16" s="24">
        <v>8</v>
      </c>
      <c r="K16" s="309">
        <v>16</v>
      </c>
      <c r="L16" s="299" t="s">
        <v>33</v>
      </c>
      <c r="M16" s="300">
        <v>5.4545454545454541</v>
      </c>
      <c r="N16" s="300" t="s">
        <v>33</v>
      </c>
      <c r="O16" s="300">
        <v>9.0909090909090917</v>
      </c>
      <c r="P16" s="26">
        <v>14.545454545454545</v>
      </c>
      <c r="Q16" s="22">
        <v>29.09090909090909</v>
      </c>
      <c r="R16" s="22" t="s">
        <v>33</v>
      </c>
      <c r="S16" s="156">
        <v>5.333333333333333</v>
      </c>
    </row>
    <row r="17" spans="2:19" x14ac:dyDescent="0.25">
      <c r="B17" s="684"/>
      <c r="C17" s="685"/>
      <c r="D17" s="66" t="s">
        <v>45</v>
      </c>
      <c r="E17" s="28">
        <v>64.5</v>
      </c>
      <c r="F17" s="29">
        <v>0</v>
      </c>
      <c r="G17" s="29">
        <v>1</v>
      </c>
      <c r="H17" s="29">
        <v>0</v>
      </c>
      <c r="I17" s="29">
        <v>5</v>
      </c>
      <c r="J17" s="30">
        <v>6</v>
      </c>
      <c r="K17" s="239">
        <v>4</v>
      </c>
      <c r="L17" s="238">
        <v>4</v>
      </c>
      <c r="M17" s="243">
        <v>1.5503875968992249</v>
      </c>
      <c r="N17" s="243">
        <v>0</v>
      </c>
      <c r="O17" s="243">
        <v>7.7519379844961236</v>
      </c>
      <c r="P17" s="32">
        <v>9.3023255813953494</v>
      </c>
      <c r="Q17" s="28">
        <v>6.2015503875968996</v>
      </c>
      <c r="R17" s="28">
        <v>6.2015503875968996</v>
      </c>
      <c r="S17" s="173">
        <v>4</v>
      </c>
    </row>
    <row r="18" spans="2:19" x14ac:dyDescent="0.25">
      <c r="B18" s="684"/>
      <c r="C18" s="685"/>
      <c r="D18" s="66" t="s">
        <v>47</v>
      </c>
      <c r="E18" s="29" t="s">
        <v>273</v>
      </c>
      <c r="F18" s="29">
        <v>0</v>
      </c>
      <c r="G18" s="29">
        <v>3</v>
      </c>
      <c r="H18" s="29">
        <v>0</v>
      </c>
      <c r="I18" s="29">
        <v>0</v>
      </c>
      <c r="J18" s="30">
        <v>3</v>
      </c>
      <c r="K18" s="239">
        <v>8</v>
      </c>
      <c r="L18" s="238">
        <v>0</v>
      </c>
      <c r="M18" s="243">
        <v>4.2857142857142856</v>
      </c>
      <c r="N18" s="243">
        <v>0</v>
      </c>
      <c r="O18" s="243">
        <v>0</v>
      </c>
      <c r="P18" s="32">
        <v>4.2857142857142856</v>
      </c>
      <c r="Q18" s="28">
        <v>11.428571428571429</v>
      </c>
      <c r="R18" s="28">
        <v>0</v>
      </c>
      <c r="S18" s="173">
        <v>2.6666666666666665</v>
      </c>
    </row>
    <row r="19" spans="2:19" x14ac:dyDescent="0.25">
      <c r="B19" s="684"/>
      <c r="C19" s="685"/>
      <c r="D19" s="66" t="s">
        <v>48</v>
      </c>
      <c r="E19" s="28">
        <v>50</v>
      </c>
      <c r="F19" s="29">
        <v>0</v>
      </c>
      <c r="G19" s="29">
        <v>2</v>
      </c>
      <c r="H19" s="29">
        <v>0</v>
      </c>
      <c r="I19" s="29">
        <v>0</v>
      </c>
      <c r="J19" s="30">
        <v>2</v>
      </c>
      <c r="K19" s="239">
        <v>15</v>
      </c>
      <c r="L19" s="238">
        <v>29</v>
      </c>
      <c r="M19" s="243">
        <v>4</v>
      </c>
      <c r="N19" s="243">
        <v>0</v>
      </c>
      <c r="O19" s="243">
        <v>0</v>
      </c>
      <c r="P19" s="32">
        <v>4</v>
      </c>
      <c r="Q19" s="28">
        <v>30</v>
      </c>
      <c r="R19" s="28">
        <v>57.999999999999993</v>
      </c>
      <c r="S19" s="173">
        <v>7.5</v>
      </c>
    </row>
    <row r="20" spans="2:19" x14ac:dyDescent="0.25">
      <c r="B20" s="684"/>
      <c r="C20" s="685"/>
      <c r="D20" s="66" t="s">
        <v>49</v>
      </c>
      <c r="E20" s="29">
        <v>10</v>
      </c>
      <c r="F20" s="29">
        <v>0</v>
      </c>
      <c r="G20" s="29">
        <v>0</v>
      </c>
      <c r="H20" s="29">
        <v>0</v>
      </c>
      <c r="I20" s="29">
        <v>0</v>
      </c>
      <c r="J20" s="30">
        <v>0</v>
      </c>
      <c r="K20" s="239">
        <v>0</v>
      </c>
      <c r="L20" s="238">
        <v>0</v>
      </c>
      <c r="M20" s="243">
        <v>0</v>
      </c>
      <c r="N20" s="243">
        <v>0</v>
      </c>
      <c r="O20" s="243">
        <v>0</v>
      </c>
      <c r="P20" s="32">
        <v>0</v>
      </c>
      <c r="Q20" s="28">
        <v>0</v>
      </c>
      <c r="R20" s="28">
        <v>0</v>
      </c>
      <c r="S20" s="173">
        <v>0</v>
      </c>
    </row>
    <row r="21" spans="2:19" x14ac:dyDescent="0.25">
      <c r="B21" s="684"/>
      <c r="C21" s="685"/>
      <c r="D21" s="66" t="s">
        <v>50</v>
      </c>
      <c r="E21" s="29" t="s">
        <v>213</v>
      </c>
      <c r="F21" s="29">
        <v>0</v>
      </c>
      <c r="G21" s="29">
        <v>2</v>
      </c>
      <c r="H21" s="29">
        <v>0</v>
      </c>
      <c r="I21" s="29">
        <v>0</v>
      </c>
      <c r="J21" s="30">
        <v>2</v>
      </c>
      <c r="K21" s="239">
        <v>7</v>
      </c>
      <c r="L21" s="238">
        <v>0</v>
      </c>
      <c r="M21" s="243">
        <v>5.4054054054054053</v>
      </c>
      <c r="N21" s="243">
        <v>0</v>
      </c>
      <c r="O21" s="243">
        <v>0</v>
      </c>
      <c r="P21" s="32">
        <v>5.4054054054054053</v>
      </c>
      <c r="Q21" s="28">
        <v>18.918918918918919</v>
      </c>
      <c r="R21" s="28">
        <v>0</v>
      </c>
      <c r="S21" s="173">
        <v>3.5</v>
      </c>
    </row>
    <row r="22" spans="2:19" ht="15.75" thickBot="1" x14ac:dyDescent="0.3">
      <c r="B22" s="686"/>
      <c r="C22" s="687"/>
      <c r="D22" s="318" t="s">
        <v>67</v>
      </c>
      <c r="E22" s="311">
        <v>59</v>
      </c>
      <c r="F22" s="310">
        <v>0</v>
      </c>
      <c r="G22" s="310">
        <v>1</v>
      </c>
      <c r="H22" s="310" t="s">
        <v>33</v>
      </c>
      <c r="I22" s="310">
        <v>2</v>
      </c>
      <c r="J22" s="323">
        <v>3</v>
      </c>
      <c r="K22" s="313">
        <v>1</v>
      </c>
      <c r="L22" s="314" t="s">
        <v>33</v>
      </c>
      <c r="M22" s="315">
        <v>1.6949152542372881</v>
      </c>
      <c r="N22" s="315" t="s">
        <v>33</v>
      </c>
      <c r="O22" s="315">
        <v>3.3898305084745761</v>
      </c>
      <c r="P22" s="324">
        <v>5.0847457627118642</v>
      </c>
      <c r="Q22" s="311">
        <v>1.6949152542372881</v>
      </c>
      <c r="R22" s="311" t="s">
        <v>33</v>
      </c>
      <c r="S22" s="422">
        <v>1</v>
      </c>
    </row>
    <row r="23" spans="2:19" x14ac:dyDescent="0.25">
      <c r="B23" s="701" t="s">
        <v>21</v>
      </c>
      <c r="C23" s="702"/>
      <c r="D23" s="703"/>
      <c r="E23" s="35">
        <v>345.5</v>
      </c>
      <c r="F23" s="36">
        <v>0</v>
      </c>
      <c r="G23" s="36">
        <v>12</v>
      </c>
      <c r="H23" s="36">
        <v>0</v>
      </c>
      <c r="I23" s="36">
        <v>12</v>
      </c>
      <c r="J23" s="80">
        <v>24</v>
      </c>
      <c r="K23" s="316">
        <v>51</v>
      </c>
      <c r="L23" s="307">
        <v>33</v>
      </c>
      <c r="M23" s="308">
        <v>3.4732272069464498</v>
      </c>
      <c r="N23" s="308">
        <v>0</v>
      </c>
      <c r="O23" s="308">
        <v>3.4732272069464498</v>
      </c>
      <c r="P23" s="75">
        <v>6.9464544138928996</v>
      </c>
      <c r="Q23" s="35">
        <v>14.7612156295224</v>
      </c>
      <c r="R23" s="35">
        <v>14.254859611231103</v>
      </c>
      <c r="S23" s="403">
        <v>4.25</v>
      </c>
    </row>
    <row r="24" spans="2:19" x14ac:dyDescent="0.25">
      <c r="B24" s="777" t="s">
        <v>39</v>
      </c>
      <c r="C24" s="778"/>
      <c r="D24" s="779"/>
      <c r="E24" s="39">
        <v>5425.1949999999997</v>
      </c>
      <c r="F24" s="40">
        <v>0</v>
      </c>
      <c r="G24" s="40">
        <v>78</v>
      </c>
      <c r="H24" s="40">
        <v>17</v>
      </c>
      <c r="I24" s="40">
        <v>120</v>
      </c>
      <c r="J24" s="41">
        <v>215</v>
      </c>
      <c r="K24" s="296">
        <v>1002</v>
      </c>
      <c r="L24" s="297">
        <v>304</v>
      </c>
      <c r="M24" s="298">
        <v>1.43773633943112</v>
      </c>
      <c r="N24" s="298">
        <v>0.4274041483343809</v>
      </c>
      <c r="O24" s="298">
        <v>2.21190206066326</v>
      </c>
      <c r="P24" s="43">
        <v>4.0770425484287607</v>
      </c>
      <c r="Q24" s="39">
        <v>18.469382206538199</v>
      </c>
      <c r="R24" s="39">
        <v>7.6429918290383414</v>
      </c>
      <c r="S24" s="421">
        <v>12.846153846153847</v>
      </c>
    </row>
    <row r="25" spans="2:19" ht="15.75" thickBot="1" x14ac:dyDescent="0.3">
      <c r="B25" s="679" t="s">
        <v>22</v>
      </c>
      <c r="C25" s="680"/>
      <c r="D25" s="681"/>
      <c r="E25" s="44">
        <v>11493.445157249998</v>
      </c>
      <c r="F25" s="37">
        <v>0</v>
      </c>
      <c r="G25" s="37">
        <v>109</v>
      </c>
      <c r="H25" s="37">
        <v>28</v>
      </c>
      <c r="I25" s="37">
        <v>177</v>
      </c>
      <c r="J25" s="45">
        <v>314</v>
      </c>
      <c r="K25" s="301">
        <v>1454</v>
      </c>
      <c r="L25" s="302">
        <v>706</v>
      </c>
      <c r="M25" s="303">
        <v>0.94836664297513495</v>
      </c>
      <c r="N25" s="303">
        <v>0.36893319015211906</v>
      </c>
      <c r="O25" s="303">
        <v>1.5400082184091599</v>
      </c>
      <c r="P25" s="47">
        <v>2.857308051536414</v>
      </c>
      <c r="Q25" s="44">
        <v>12.6506889806041</v>
      </c>
      <c r="R25" s="44">
        <v>9.3023868659784306</v>
      </c>
      <c r="S25" s="392">
        <v>13.339449541284404</v>
      </c>
    </row>
    <row r="26" spans="2:19" ht="15.75" thickBot="1" x14ac:dyDescent="0.3">
      <c r="J26" s="189"/>
      <c r="K26" s="189"/>
      <c r="L26" s="189"/>
      <c r="M26" s="189"/>
      <c r="N26" s="189"/>
      <c r="O26" s="189"/>
      <c r="P26" s="189"/>
    </row>
    <row r="27" spans="2:19" ht="44.1" customHeight="1" thickBot="1" x14ac:dyDescent="0.3">
      <c r="B27" s="771" t="s">
        <v>38</v>
      </c>
      <c r="C27" s="772"/>
      <c r="D27" s="70" t="s">
        <v>4</v>
      </c>
      <c r="E27" s="3" t="s">
        <v>5</v>
      </c>
      <c r="F27" s="3" t="s">
        <v>6</v>
      </c>
      <c r="G27" s="3" t="s">
        <v>7</v>
      </c>
      <c r="H27" s="3" t="s">
        <v>8</v>
      </c>
      <c r="I27" s="3" t="s">
        <v>9</v>
      </c>
      <c r="J27" s="10" t="s">
        <v>10</v>
      </c>
      <c r="K27" s="3" t="s">
        <v>11</v>
      </c>
      <c r="L27" s="3" t="s">
        <v>12</v>
      </c>
      <c r="M27" s="3" t="s">
        <v>13</v>
      </c>
      <c r="N27" s="3" t="s">
        <v>14</v>
      </c>
      <c r="O27" s="3" t="s">
        <v>15</v>
      </c>
      <c r="P27" s="10" t="s">
        <v>16</v>
      </c>
      <c r="Q27" s="3" t="s">
        <v>17</v>
      </c>
      <c r="R27" s="3" t="s">
        <v>18</v>
      </c>
      <c r="S27" s="69" t="s">
        <v>19</v>
      </c>
    </row>
    <row r="28" spans="2:19" x14ac:dyDescent="0.25">
      <c r="B28" s="765" t="s">
        <v>20</v>
      </c>
      <c r="C28" s="775"/>
      <c r="D28" s="65" t="s">
        <v>43</v>
      </c>
      <c r="E28" s="51" t="s">
        <v>44</v>
      </c>
      <c r="F28" s="51">
        <v>0</v>
      </c>
      <c r="G28" s="51">
        <v>7</v>
      </c>
      <c r="H28" s="51" t="s">
        <v>33</v>
      </c>
      <c r="I28" s="51">
        <v>0</v>
      </c>
      <c r="J28" s="78">
        <v>7</v>
      </c>
      <c r="K28" s="50">
        <v>30.3</v>
      </c>
      <c r="L28" s="51" t="s">
        <v>33</v>
      </c>
      <c r="M28" s="242">
        <v>13.20754716981132</v>
      </c>
      <c r="N28" s="49" t="s">
        <v>33</v>
      </c>
      <c r="O28" s="49">
        <v>0</v>
      </c>
      <c r="P28" s="76">
        <v>13.20754716981132</v>
      </c>
      <c r="Q28" s="50">
        <v>57.169811320754718</v>
      </c>
      <c r="R28" s="50" t="s">
        <v>33</v>
      </c>
      <c r="S28" s="157">
        <v>4.3285714285714283</v>
      </c>
    </row>
    <row r="29" spans="2:19" x14ac:dyDescent="0.25">
      <c r="B29" s="668"/>
      <c r="C29" s="669"/>
      <c r="D29" s="66" t="s">
        <v>45</v>
      </c>
      <c r="E29" s="29" t="s">
        <v>46</v>
      </c>
      <c r="F29" s="29">
        <v>0</v>
      </c>
      <c r="G29" s="29">
        <v>0</v>
      </c>
      <c r="H29" s="29" t="s">
        <v>33</v>
      </c>
      <c r="I29" s="29">
        <v>2</v>
      </c>
      <c r="J29" s="30">
        <v>2</v>
      </c>
      <c r="K29" s="28">
        <v>0</v>
      </c>
      <c r="L29" s="29" t="s">
        <v>33</v>
      </c>
      <c r="M29" s="31">
        <v>0</v>
      </c>
      <c r="N29" s="31" t="s">
        <v>33</v>
      </c>
      <c r="O29" s="31">
        <v>3.9215686274509802</v>
      </c>
      <c r="P29" s="32">
        <v>3.9215686274509802</v>
      </c>
      <c r="Q29" s="28">
        <v>0</v>
      </c>
      <c r="R29" s="28" t="s">
        <v>33</v>
      </c>
      <c r="S29" s="173">
        <v>0</v>
      </c>
    </row>
    <row r="30" spans="2:19" x14ac:dyDescent="0.25">
      <c r="B30" s="668"/>
      <c r="C30" s="669"/>
      <c r="D30" s="66" t="s">
        <v>47</v>
      </c>
      <c r="E30" s="29">
        <v>64</v>
      </c>
      <c r="F30" s="29">
        <v>0</v>
      </c>
      <c r="G30" s="29">
        <v>1</v>
      </c>
      <c r="H30" s="29">
        <v>0</v>
      </c>
      <c r="I30" s="29">
        <v>0</v>
      </c>
      <c r="J30" s="30">
        <v>1</v>
      </c>
      <c r="K30" s="28">
        <v>1</v>
      </c>
      <c r="L30" s="29">
        <v>0</v>
      </c>
      <c r="M30" s="31">
        <v>1.5625</v>
      </c>
      <c r="N30" s="31">
        <v>0</v>
      </c>
      <c r="O30" s="31">
        <v>0</v>
      </c>
      <c r="P30" s="32">
        <v>1.5625</v>
      </c>
      <c r="Q30" s="28">
        <v>1.5625</v>
      </c>
      <c r="R30" s="28">
        <v>0</v>
      </c>
      <c r="S30" s="173">
        <v>1</v>
      </c>
    </row>
    <row r="31" spans="2:19" x14ac:dyDescent="0.25">
      <c r="B31" s="668"/>
      <c r="C31" s="669"/>
      <c r="D31" s="66" t="s">
        <v>48</v>
      </c>
      <c r="E31" s="28">
        <v>51.2</v>
      </c>
      <c r="F31" s="29">
        <v>0</v>
      </c>
      <c r="G31" s="29">
        <v>1</v>
      </c>
      <c r="H31" s="29">
        <v>0</v>
      </c>
      <c r="I31" s="29">
        <v>1</v>
      </c>
      <c r="J31" s="30">
        <v>2</v>
      </c>
      <c r="K31" s="28">
        <v>10</v>
      </c>
      <c r="L31" s="29">
        <v>2</v>
      </c>
      <c r="M31" s="31">
        <v>1.953125</v>
      </c>
      <c r="N31" s="31">
        <v>0</v>
      </c>
      <c r="O31" s="31">
        <v>1.953125</v>
      </c>
      <c r="P31" s="32">
        <v>3.90625</v>
      </c>
      <c r="Q31" s="28">
        <v>19.53125</v>
      </c>
      <c r="R31" s="28">
        <v>3.90625</v>
      </c>
      <c r="S31" s="173">
        <v>10</v>
      </c>
    </row>
    <row r="32" spans="2:19" x14ac:dyDescent="0.25">
      <c r="B32" s="668"/>
      <c r="C32" s="669"/>
      <c r="D32" s="66" t="s">
        <v>49</v>
      </c>
      <c r="E32" s="29">
        <v>10</v>
      </c>
      <c r="F32" s="29">
        <v>0</v>
      </c>
      <c r="G32" s="29">
        <v>0</v>
      </c>
      <c r="H32" s="29">
        <v>0</v>
      </c>
      <c r="I32" s="29">
        <v>0</v>
      </c>
      <c r="J32" s="30">
        <v>0</v>
      </c>
      <c r="K32" s="28">
        <v>0</v>
      </c>
      <c r="L32" s="29">
        <v>0</v>
      </c>
      <c r="M32" s="31">
        <v>0</v>
      </c>
      <c r="N32" s="31">
        <v>0</v>
      </c>
      <c r="O32" s="31">
        <v>0</v>
      </c>
      <c r="P32" s="32">
        <v>0</v>
      </c>
      <c r="Q32" s="28">
        <v>0</v>
      </c>
      <c r="R32" s="28">
        <v>0</v>
      </c>
      <c r="S32" s="173">
        <v>0</v>
      </c>
    </row>
    <row r="33" spans="2:19" ht="15.75" thickBot="1" x14ac:dyDescent="0.3">
      <c r="B33" s="768"/>
      <c r="C33" s="776"/>
      <c r="D33" s="67" t="s">
        <v>50</v>
      </c>
      <c r="E33" s="59" t="s">
        <v>51</v>
      </c>
      <c r="F33" s="59">
        <v>0</v>
      </c>
      <c r="G33" s="59">
        <v>6</v>
      </c>
      <c r="H33" s="59">
        <v>0</v>
      </c>
      <c r="I33" s="59" t="s">
        <v>33</v>
      </c>
      <c r="J33" s="79">
        <v>6</v>
      </c>
      <c r="K33" s="33">
        <v>59</v>
      </c>
      <c r="L33" s="59">
        <v>0</v>
      </c>
      <c r="M33" s="48">
        <v>15.789473684210526</v>
      </c>
      <c r="N33" s="48">
        <v>0</v>
      </c>
      <c r="O33" s="48" t="s">
        <v>33</v>
      </c>
      <c r="P33" s="77">
        <v>15.789473684210526</v>
      </c>
      <c r="Q33" s="33">
        <v>155.26315789473685</v>
      </c>
      <c r="R33" s="33">
        <v>0</v>
      </c>
      <c r="S33" s="175">
        <v>9.8333333333333339</v>
      </c>
    </row>
    <row r="34" spans="2:19" x14ac:dyDescent="0.25">
      <c r="B34" s="748" t="s">
        <v>21</v>
      </c>
      <c r="C34" s="749"/>
      <c r="D34" s="749"/>
      <c r="E34" s="35">
        <v>267.2</v>
      </c>
      <c r="F34" s="36">
        <v>0</v>
      </c>
      <c r="G34" s="36">
        <v>15</v>
      </c>
      <c r="H34" s="36">
        <v>0</v>
      </c>
      <c r="I34" s="36">
        <v>3</v>
      </c>
      <c r="J34" s="80">
        <v>18</v>
      </c>
      <c r="K34" s="35">
        <v>100.3</v>
      </c>
      <c r="L34" s="36">
        <v>2</v>
      </c>
      <c r="M34" s="38">
        <v>5.61377245508982</v>
      </c>
      <c r="N34" s="38">
        <v>0</v>
      </c>
      <c r="O34" s="38">
        <v>1.3089005235602096</v>
      </c>
      <c r="P34" s="75">
        <v>6.9226729786500298</v>
      </c>
      <c r="Q34" s="35">
        <v>37.537425149700603</v>
      </c>
      <c r="R34" s="35">
        <v>1.2254901960784315</v>
      </c>
      <c r="S34" s="403">
        <v>6.6866666666666665</v>
      </c>
    </row>
    <row r="35" spans="2:19" x14ac:dyDescent="0.25">
      <c r="B35" s="763" t="s">
        <v>39</v>
      </c>
      <c r="C35" s="764"/>
      <c r="D35" s="764"/>
      <c r="E35" s="39">
        <v>5463.7089999999998</v>
      </c>
      <c r="F35" s="40">
        <v>0</v>
      </c>
      <c r="G35" s="40">
        <v>100</v>
      </c>
      <c r="H35" s="40">
        <v>44</v>
      </c>
      <c r="I35" s="40">
        <v>121</v>
      </c>
      <c r="J35" s="41">
        <v>265</v>
      </c>
      <c r="K35" s="39">
        <v>1522.3</v>
      </c>
      <c r="L35" s="40">
        <v>424</v>
      </c>
      <c r="M35" s="42">
        <v>1.83025852950807</v>
      </c>
      <c r="N35" s="42">
        <v>1.411976124767345</v>
      </c>
      <c r="O35" s="42">
        <v>2.21461282070476</v>
      </c>
      <c r="P35" s="43">
        <v>5.456847474980175</v>
      </c>
      <c r="Q35" s="39">
        <v>27.862025594701301</v>
      </c>
      <c r="R35" s="39">
        <v>16.225317618245828</v>
      </c>
      <c r="S35" s="421">
        <v>15.222999999999999</v>
      </c>
    </row>
    <row r="36" spans="2:19" ht="15.75" thickBot="1" x14ac:dyDescent="0.3">
      <c r="B36" s="664" t="s">
        <v>22</v>
      </c>
      <c r="C36" s="665"/>
      <c r="D36" s="665"/>
      <c r="E36" s="44">
        <v>11810.43945075</v>
      </c>
      <c r="F36" s="37">
        <v>0</v>
      </c>
      <c r="G36" s="37">
        <v>144</v>
      </c>
      <c r="H36" s="37">
        <v>53</v>
      </c>
      <c r="I36" s="37">
        <v>200</v>
      </c>
      <c r="J36" s="45">
        <v>397</v>
      </c>
      <c r="K36" s="44">
        <v>2165.3000000000002</v>
      </c>
      <c r="L36" s="37">
        <v>581</v>
      </c>
      <c r="M36" s="46">
        <v>1.2192603044153101</v>
      </c>
      <c r="N36" s="46">
        <v>0.76971114047954459</v>
      </c>
      <c r="O36" s="46">
        <v>1.6934170894656999</v>
      </c>
      <c r="P36" s="47">
        <v>3.6823885343605545</v>
      </c>
      <c r="Q36" s="44">
        <v>18.333780119100499</v>
      </c>
      <c r="R36" s="44">
        <v>9.1027308192457745</v>
      </c>
      <c r="S36" s="392">
        <v>15.036805555555556</v>
      </c>
    </row>
    <row r="37" spans="2:19" ht="15.75" thickBot="1" x14ac:dyDescent="0.3"/>
    <row r="38" spans="2:19" ht="45.75" thickBot="1" x14ac:dyDescent="0.3">
      <c r="B38" s="771" t="s">
        <v>94</v>
      </c>
      <c r="C38" s="772"/>
      <c r="D38" s="265" t="s">
        <v>4</v>
      </c>
      <c r="E38" s="261" t="s">
        <v>5</v>
      </c>
      <c r="F38" s="261" t="s">
        <v>6</v>
      </c>
      <c r="G38" s="261" t="s">
        <v>7</v>
      </c>
      <c r="H38" s="261" t="s">
        <v>8</v>
      </c>
      <c r="I38" s="261" t="s">
        <v>9</v>
      </c>
      <c r="J38" s="262" t="s">
        <v>10</v>
      </c>
      <c r="K38" s="261" t="s">
        <v>11</v>
      </c>
      <c r="L38" s="261" t="s">
        <v>12</v>
      </c>
      <c r="M38" s="261" t="s">
        <v>13</v>
      </c>
      <c r="N38" s="261" t="s">
        <v>14</v>
      </c>
      <c r="O38" s="261" t="s">
        <v>15</v>
      </c>
      <c r="P38" s="262" t="s">
        <v>16</v>
      </c>
      <c r="Q38" s="261" t="s">
        <v>17</v>
      </c>
      <c r="R38" s="261" t="s">
        <v>18</v>
      </c>
      <c r="S38" s="575" t="s">
        <v>19</v>
      </c>
    </row>
    <row r="39" spans="2:19" x14ac:dyDescent="0.25">
      <c r="B39" s="684" t="s">
        <v>20</v>
      </c>
      <c r="C39" s="770"/>
      <c r="D39" s="563" t="s">
        <v>43</v>
      </c>
      <c r="E39" s="23" t="s">
        <v>95</v>
      </c>
      <c r="F39" s="23">
        <v>0</v>
      </c>
      <c r="G39" s="23">
        <v>3</v>
      </c>
      <c r="H39" s="172" t="s">
        <v>176</v>
      </c>
      <c r="I39" s="172" t="s">
        <v>176</v>
      </c>
      <c r="J39" s="172" t="s">
        <v>176</v>
      </c>
      <c r="K39" s="22">
        <v>209.4</v>
      </c>
      <c r="L39" s="172" t="s">
        <v>176</v>
      </c>
      <c r="M39" s="25">
        <v>6.1224489795918364</v>
      </c>
      <c r="N39" s="172" t="s">
        <v>176</v>
      </c>
      <c r="O39" s="172" t="s">
        <v>176</v>
      </c>
      <c r="P39" s="172" t="s">
        <v>176</v>
      </c>
      <c r="Q39" s="22">
        <v>427.34693877551024</v>
      </c>
      <c r="R39" s="172" t="s">
        <v>176</v>
      </c>
      <c r="S39" s="156">
        <v>69.8</v>
      </c>
    </row>
    <row r="40" spans="2:19" x14ac:dyDescent="0.25">
      <c r="B40" s="684"/>
      <c r="C40" s="770"/>
      <c r="D40" s="564" t="s">
        <v>45</v>
      </c>
      <c r="E40" s="29" t="s">
        <v>96</v>
      </c>
      <c r="F40" s="29">
        <v>0</v>
      </c>
      <c r="G40" s="29">
        <v>0</v>
      </c>
      <c r="H40" s="110" t="s">
        <v>176</v>
      </c>
      <c r="I40" s="110" t="s">
        <v>176</v>
      </c>
      <c r="J40" s="110" t="s">
        <v>176</v>
      </c>
      <c r="K40" s="28">
        <v>0</v>
      </c>
      <c r="L40" s="110" t="s">
        <v>176</v>
      </c>
      <c r="M40" s="31">
        <v>0</v>
      </c>
      <c r="N40" s="110" t="s">
        <v>176</v>
      </c>
      <c r="O40" s="110" t="s">
        <v>176</v>
      </c>
      <c r="P40" s="110" t="s">
        <v>176</v>
      </c>
      <c r="Q40" s="28">
        <v>0</v>
      </c>
      <c r="R40" s="110" t="s">
        <v>176</v>
      </c>
      <c r="S40" s="173">
        <v>0</v>
      </c>
    </row>
    <row r="41" spans="2:19" x14ac:dyDescent="0.25">
      <c r="B41" s="684"/>
      <c r="C41" s="770"/>
      <c r="D41" s="564" t="s">
        <v>47</v>
      </c>
      <c r="E41" s="29">
        <v>53</v>
      </c>
      <c r="F41" s="29">
        <v>0</v>
      </c>
      <c r="G41" s="29">
        <v>0</v>
      </c>
      <c r="H41" s="110" t="s">
        <v>176</v>
      </c>
      <c r="I41" s="110" t="s">
        <v>176</v>
      </c>
      <c r="J41" s="110" t="s">
        <v>176</v>
      </c>
      <c r="K41" s="28">
        <v>0</v>
      </c>
      <c r="L41" s="110" t="s">
        <v>176</v>
      </c>
      <c r="M41" s="31">
        <v>0</v>
      </c>
      <c r="N41" s="110" t="s">
        <v>176</v>
      </c>
      <c r="O41" s="110" t="s">
        <v>176</v>
      </c>
      <c r="P41" s="110" t="s">
        <v>176</v>
      </c>
      <c r="Q41" s="28">
        <v>0</v>
      </c>
      <c r="R41" s="110" t="s">
        <v>176</v>
      </c>
      <c r="S41" s="173">
        <v>0</v>
      </c>
    </row>
    <row r="42" spans="2:19" x14ac:dyDescent="0.25">
      <c r="B42" s="684"/>
      <c r="C42" s="770"/>
      <c r="D42" s="564" t="s">
        <v>73</v>
      </c>
      <c r="E42" s="29" t="s">
        <v>97</v>
      </c>
      <c r="F42" s="29">
        <v>0</v>
      </c>
      <c r="G42" s="29">
        <v>0</v>
      </c>
      <c r="H42" s="110" t="s">
        <v>176</v>
      </c>
      <c r="I42" s="110" t="s">
        <v>176</v>
      </c>
      <c r="J42" s="110" t="s">
        <v>176</v>
      </c>
      <c r="K42" s="28">
        <v>0</v>
      </c>
      <c r="L42" s="110" t="s">
        <v>176</v>
      </c>
      <c r="M42" s="31">
        <v>0</v>
      </c>
      <c r="N42" s="110" t="s">
        <v>176</v>
      </c>
      <c r="O42" s="110" t="s">
        <v>176</v>
      </c>
      <c r="P42" s="110" t="s">
        <v>176</v>
      </c>
      <c r="Q42" s="28">
        <v>0</v>
      </c>
      <c r="R42" s="110" t="s">
        <v>176</v>
      </c>
      <c r="S42" s="173">
        <v>0</v>
      </c>
    </row>
    <row r="43" spans="2:19" x14ac:dyDescent="0.25">
      <c r="B43" s="684"/>
      <c r="C43" s="770"/>
      <c r="D43" s="564" t="s">
        <v>58</v>
      </c>
      <c r="E43" s="29">
        <v>85</v>
      </c>
      <c r="F43" s="29">
        <v>0</v>
      </c>
      <c r="G43" s="29">
        <v>5</v>
      </c>
      <c r="H43" s="110" t="s">
        <v>176</v>
      </c>
      <c r="I43" s="110" t="s">
        <v>176</v>
      </c>
      <c r="J43" s="110" t="s">
        <v>176</v>
      </c>
      <c r="K43" s="28">
        <v>47.5</v>
      </c>
      <c r="L43" s="110" t="s">
        <v>176</v>
      </c>
      <c r="M43" s="31">
        <v>5.882352941176471</v>
      </c>
      <c r="N43" s="110" t="s">
        <v>176</v>
      </c>
      <c r="O43" s="110" t="s">
        <v>176</v>
      </c>
      <c r="P43" s="110" t="s">
        <v>176</v>
      </c>
      <c r="Q43" s="28">
        <v>55.882352941176471</v>
      </c>
      <c r="R43" s="110" t="s">
        <v>176</v>
      </c>
      <c r="S43" s="173">
        <v>9.5</v>
      </c>
    </row>
    <row r="44" spans="2:19" x14ac:dyDescent="0.25">
      <c r="B44" s="684"/>
      <c r="C44" s="770"/>
      <c r="D44" s="564" t="s">
        <v>48</v>
      </c>
      <c r="E44" s="29">
        <v>41</v>
      </c>
      <c r="F44" s="29">
        <v>0</v>
      </c>
      <c r="G44" s="29">
        <v>3</v>
      </c>
      <c r="H44" s="110" t="s">
        <v>176</v>
      </c>
      <c r="I44" s="110" t="s">
        <v>176</v>
      </c>
      <c r="J44" s="110" t="s">
        <v>176</v>
      </c>
      <c r="K44" s="28">
        <v>34</v>
      </c>
      <c r="L44" s="110" t="s">
        <v>176</v>
      </c>
      <c r="M44" s="31">
        <v>7.3170731707317076</v>
      </c>
      <c r="N44" s="110" t="s">
        <v>176</v>
      </c>
      <c r="O44" s="110" t="s">
        <v>176</v>
      </c>
      <c r="P44" s="110" t="s">
        <v>176</v>
      </c>
      <c r="Q44" s="28">
        <v>82.926829268292678</v>
      </c>
      <c r="R44" s="110" t="s">
        <v>176</v>
      </c>
      <c r="S44" s="173">
        <v>11.333333333333334</v>
      </c>
    </row>
    <row r="45" spans="2:19" x14ac:dyDescent="0.25">
      <c r="B45" s="684"/>
      <c r="C45" s="770"/>
      <c r="D45" s="564" t="s">
        <v>49</v>
      </c>
      <c r="E45" s="29">
        <v>25</v>
      </c>
      <c r="F45" s="29">
        <v>0</v>
      </c>
      <c r="G45" s="29">
        <v>1</v>
      </c>
      <c r="H45" s="110" t="s">
        <v>176</v>
      </c>
      <c r="I45" s="110" t="s">
        <v>176</v>
      </c>
      <c r="J45" s="110" t="s">
        <v>176</v>
      </c>
      <c r="K45" s="28">
        <v>5</v>
      </c>
      <c r="L45" s="110" t="s">
        <v>176</v>
      </c>
      <c r="M45" s="31">
        <v>4</v>
      </c>
      <c r="N45" s="110" t="s">
        <v>176</v>
      </c>
      <c r="O45" s="110" t="s">
        <v>176</v>
      </c>
      <c r="P45" s="110" t="s">
        <v>176</v>
      </c>
      <c r="Q45" s="28">
        <v>20</v>
      </c>
      <c r="R45" s="110" t="s">
        <v>176</v>
      </c>
      <c r="S45" s="173">
        <v>5</v>
      </c>
    </row>
    <row r="46" spans="2:19" x14ac:dyDescent="0.25">
      <c r="B46" s="684"/>
      <c r="C46" s="770"/>
      <c r="D46" s="564" t="s">
        <v>50</v>
      </c>
      <c r="E46" s="29" t="s">
        <v>98</v>
      </c>
      <c r="F46" s="29">
        <v>0</v>
      </c>
      <c r="G46" s="29">
        <v>1</v>
      </c>
      <c r="H46" s="110" t="s">
        <v>176</v>
      </c>
      <c r="I46" s="110" t="s">
        <v>176</v>
      </c>
      <c r="J46" s="110" t="s">
        <v>176</v>
      </c>
      <c r="K46" s="28">
        <v>30</v>
      </c>
      <c r="L46" s="110" t="s">
        <v>176</v>
      </c>
      <c r="M46" s="31">
        <v>2.7777777777777777</v>
      </c>
      <c r="N46" s="110" t="s">
        <v>176</v>
      </c>
      <c r="O46" s="110" t="s">
        <v>176</v>
      </c>
      <c r="P46" s="110" t="s">
        <v>176</v>
      </c>
      <c r="Q46" s="28">
        <v>83.333333333333343</v>
      </c>
      <c r="R46" s="110" t="s">
        <v>176</v>
      </c>
      <c r="S46" s="173">
        <v>30</v>
      </c>
    </row>
    <row r="47" spans="2:19" x14ac:dyDescent="0.25">
      <c r="B47" s="684"/>
      <c r="C47" s="770"/>
      <c r="D47" s="564" t="s">
        <v>64</v>
      </c>
      <c r="E47" s="29">
        <v>81</v>
      </c>
      <c r="F47" s="29">
        <v>0</v>
      </c>
      <c r="G47" s="29">
        <v>3</v>
      </c>
      <c r="H47" s="110" t="s">
        <v>176</v>
      </c>
      <c r="I47" s="110" t="s">
        <v>176</v>
      </c>
      <c r="J47" s="110" t="s">
        <v>176</v>
      </c>
      <c r="K47" s="28">
        <v>86</v>
      </c>
      <c r="L47" s="110" t="s">
        <v>176</v>
      </c>
      <c r="M47" s="31">
        <v>3.7037037037037037</v>
      </c>
      <c r="N47" s="110" t="s">
        <v>176</v>
      </c>
      <c r="O47" s="110" t="s">
        <v>176</v>
      </c>
      <c r="P47" s="110" t="s">
        <v>176</v>
      </c>
      <c r="Q47" s="28">
        <v>106.17283950617285</v>
      </c>
      <c r="R47" s="110" t="s">
        <v>176</v>
      </c>
      <c r="S47" s="173">
        <v>28.666666666666668</v>
      </c>
    </row>
    <row r="48" spans="2:19" ht="15.75" thickBot="1" x14ac:dyDescent="0.3">
      <c r="B48" s="684"/>
      <c r="C48" s="770"/>
      <c r="D48" s="573" t="s">
        <v>67</v>
      </c>
      <c r="E48" s="59">
        <v>74</v>
      </c>
      <c r="F48" s="59">
        <v>0</v>
      </c>
      <c r="G48" s="59">
        <v>1</v>
      </c>
      <c r="H48" s="267" t="s">
        <v>176</v>
      </c>
      <c r="I48" s="267" t="s">
        <v>176</v>
      </c>
      <c r="J48" s="267" t="s">
        <v>176</v>
      </c>
      <c r="K48" s="33">
        <v>59.7</v>
      </c>
      <c r="L48" s="267" t="s">
        <v>176</v>
      </c>
      <c r="M48" s="48">
        <v>1.3513513513513513</v>
      </c>
      <c r="N48" s="267" t="s">
        <v>176</v>
      </c>
      <c r="O48" s="267" t="s">
        <v>176</v>
      </c>
      <c r="P48" s="267" t="s">
        <v>176</v>
      </c>
      <c r="Q48" s="33">
        <v>80.675675675675677</v>
      </c>
      <c r="R48" s="267" t="s">
        <v>176</v>
      </c>
      <c r="S48" s="175">
        <v>59.7</v>
      </c>
    </row>
    <row r="49" spans="2:19" x14ac:dyDescent="0.25">
      <c r="B49" s="748" t="s">
        <v>21</v>
      </c>
      <c r="C49" s="749"/>
      <c r="D49" s="749"/>
      <c r="E49" s="36">
        <v>573</v>
      </c>
      <c r="F49" s="36">
        <v>0</v>
      </c>
      <c r="G49" s="36">
        <v>17</v>
      </c>
      <c r="H49" s="172" t="s">
        <v>176</v>
      </c>
      <c r="I49" s="172" t="s">
        <v>176</v>
      </c>
      <c r="J49" s="172" t="s">
        <v>176</v>
      </c>
      <c r="K49" s="35">
        <v>471.6</v>
      </c>
      <c r="L49" s="172" t="s">
        <v>176</v>
      </c>
      <c r="M49" s="38">
        <v>2.9668411867364699</v>
      </c>
      <c r="N49" s="172" t="s">
        <v>176</v>
      </c>
      <c r="O49" s="172" t="s">
        <v>176</v>
      </c>
      <c r="P49" s="172" t="s">
        <v>176</v>
      </c>
      <c r="Q49" s="35">
        <v>82.303664921465995</v>
      </c>
      <c r="R49" s="172" t="s">
        <v>176</v>
      </c>
      <c r="S49" s="403">
        <v>27.741176470588201</v>
      </c>
    </row>
    <row r="50" spans="2:19" x14ac:dyDescent="0.25">
      <c r="B50" s="763" t="s">
        <v>39</v>
      </c>
      <c r="C50" s="764"/>
      <c r="D50" s="764"/>
      <c r="E50" s="39">
        <v>5450.1989999999996</v>
      </c>
      <c r="F50" s="40">
        <v>0</v>
      </c>
      <c r="G50" s="40">
        <v>76</v>
      </c>
      <c r="H50" s="110" t="s">
        <v>176</v>
      </c>
      <c r="I50" s="110" t="s">
        <v>176</v>
      </c>
      <c r="J50" s="110" t="s">
        <v>176</v>
      </c>
      <c r="K50" s="39">
        <v>1875.9</v>
      </c>
      <c r="L50" s="110" t="s">
        <v>176</v>
      </c>
      <c r="M50" s="42">
        <v>1.39444449643031</v>
      </c>
      <c r="N50" s="110" t="s">
        <v>176</v>
      </c>
      <c r="O50" s="110" t="s">
        <v>176</v>
      </c>
      <c r="P50" s="110" t="s">
        <v>176</v>
      </c>
      <c r="Q50" s="39">
        <v>34.418926721758197</v>
      </c>
      <c r="R50" s="110" t="s">
        <v>176</v>
      </c>
      <c r="S50" s="421">
        <v>24.682894736842101</v>
      </c>
    </row>
    <row r="51" spans="2:19" ht="15.75" thickBot="1" x14ac:dyDescent="0.3">
      <c r="B51" s="664" t="s">
        <v>22</v>
      </c>
      <c r="C51" s="665"/>
      <c r="D51" s="665"/>
      <c r="E51" s="44">
        <v>11642.913075</v>
      </c>
      <c r="F51" s="37">
        <v>0</v>
      </c>
      <c r="G51" s="37">
        <v>128</v>
      </c>
      <c r="H51" s="600" t="s">
        <v>176</v>
      </c>
      <c r="I51" s="600" t="s">
        <v>176</v>
      </c>
      <c r="J51" s="600" t="s">
        <v>176</v>
      </c>
      <c r="K51" s="44">
        <v>2511.4</v>
      </c>
      <c r="L51" s="600" t="s">
        <v>176</v>
      </c>
      <c r="M51" s="46">
        <v>1.0993812216535901</v>
      </c>
      <c r="N51" s="600" t="s">
        <v>176</v>
      </c>
      <c r="O51" s="600" t="s">
        <v>176</v>
      </c>
      <c r="P51" s="600" t="s">
        <v>176</v>
      </c>
      <c r="Q51" s="44">
        <v>21.5702031254751</v>
      </c>
      <c r="R51" s="600" t="s">
        <v>176</v>
      </c>
      <c r="S51" s="392">
        <v>19.620312500000001</v>
      </c>
    </row>
    <row r="52" spans="2:19" ht="15.75" thickBot="1" x14ac:dyDescent="0.3"/>
    <row r="53" spans="2:19" ht="45.75" thickBot="1" x14ac:dyDescent="0.3">
      <c r="B53" s="771" t="s">
        <v>118</v>
      </c>
      <c r="C53" s="772"/>
      <c r="D53" s="265" t="s">
        <v>4</v>
      </c>
      <c r="E53" s="261" t="s">
        <v>5</v>
      </c>
      <c r="F53" s="261" t="s">
        <v>6</v>
      </c>
      <c r="G53" s="261" t="s">
        <v>7</v>
      </c>
      <c r="H53" s="261" t="s">
        <v>8</v>
      </c>
      <c r="I53" s="261" t="s">
        <v>9</v>
      </c>
      <c r="J53" s="262" t="s">
        <v>10</v>
      </c>
      <c r="K53" s="261" t="s">
        <v>11</v>
      </c>
      <c r="L53" s="261" t="s">
        <v>12</v>
      </c>
      <c r="M53" s="261" t="s">
        <v>13</v>
      </c>
      <c r="N53" s="261" t="s">
        <v>14</v>
      </c>
      <c r="O53" s="261" t="s">
        <v>15</v>
      </c>
      <c r="P53" s="262" t="s">
        <v>16</v>
      </c>
      <c r="Q53" s="261" t="s">
        <v>17</v>
      </c>
      <c r="R53" s="261" t="s">
        <v>18</v>
      </c>
      <c r="S53" s="575" t="s">
        <v>19</v>
      </c>
    </row>
    <row r="54" spans="2:19" x14ac:dyDescent="0.25">
      <c r="B54" s="765" t="s">
        <v>20</v>
      </c>
      <c r="C54" s="766"/>
      <c r="D54" s="563" t="s">
        <v>43</v>
      </c>
      <c r="E54" s="23" t="s">
        <v>119</v>
      </c>
      <c r="F54" s="23">
        <v>0</v>
      </c>
      <c r="G54" s="23">
        <v>2</v>
      </c>
      <c r="H54" s="172" t="s">
        <v>176</v>
      </c>
      <c r="I54" s="172" t="s">
        <v>176</v>
      </c>
      <c r="J54" s="172" t="s">
        <v>176</v>
      </c>
      <c r="K54" s="23">
        <v>2</v>
      </c>
      <c r="L54" s="172" t="s">
        <v>176</v>
      </c>
      <c r="M54" s="25">
        <v>4.166666666666667</v>
      </c>
      <c r="N54" s="172" t="s">
        <v>176</v>
      </c>
      <c r="O54" s="172" t="s">
        <v>176</v>
      </c>
      <c r="P54" s="172" t="s">
        <v>176</v>
      </c>
      <c r="Q54" s="22">
        <v>4.1666666666666661</v>
      </c>
      <c r="R54" s="172" t="s">
        <v>176</v>
      </c>
      <c r="S54" s="156">
        <v>1</v>
      </c>
    </row>
    <row r="55" spans="2:19" x14ac:dyDescent="0.25">
      <c r="B55" s="668"/>
      <c r="C55" s="767"/>
      <c r="D55" s="564" t="s">
        <v>45</v>
      </c>
      <c r="E55" s="29" t="s">
        <v>120</v>
      </c>
      <c r="F55" s="29">
        <v>0</v>
      </c>
      <c r="G55" s="29">
        <v>1</v>
      </c>
      <c r="H55" s="110" t="s">
        <v>176</v>
      </c>
      <c r="I55" s="110" t="s">
        <v>176</v>
      </c>
      <c r="J55" s="110" t="s">
        <v>176</v>
      </c>
      <c r="K55" s="29">
        <v>13</v>
      </c>
      <c r="L55" s="110" t="s">
        <v>176</v>
      </c>
      <c r="M55" s="31">
        <v>3.5714285714285716</v>
      </c>
      <c r="N55" s="110" t="s">
        <v>176</v>
      </c>
      <c r="O55" s="110" t="s">
        <v>176</v>
      </c>
      <c r="P55" s="110" t="s">
        <v>176</v>
      </c>
      <c r="Q55" s="28">
        <v>46.428571428571431</v>
      </c>
      <c r="R55" s="110" t="s">
        <v>176</v>
      </c>
      <c r="S55" s="173">
        <v>13</v>
      </c>
    </row>
    <row r="56" spans="2:19" x14ac:dyDescent="0.25">
      <c r="B56" s="668"/>
      <c r="C56" s="767"/>
      <c r="D56" s="564" t="s">
        <v>47</v>
      </c>
      <c r="E56" s="28">
        <v>44.3</v>
      </c>
      <c r="F56" s="29">
        <v>0</v>
      </c>
      <c r="G56" s="29">
        <v>0</v>
      </c>
      <c r="H56" s="110" t="s">
        <v>176</v>
      </c>
      <c r="I56" s="110" t="s">
        <v>176</v>
      </c>
      <c r="J56" s="110" t="s">
        <v>176</v>
      </c>
      <c r="K56" s="29">
        <v>0</v>
      </c>
      <c r="L56" s="110" t="s">
        <v>176</v>
      </c>
      <c r="M56" s="31">
        <v>0</v>
      </c>
      <c r="N56" s="110" t="s">
        <v>176</v>
      </c>
      <c r="O56" s="110" t="s">
        <v>176</v>
      </c>
      <c r="P56" s="110" t="s">
        <v>176</v>
      </c>
      <c r="Q56" s="28">
        <v>0</v>
      </c>
      <c r="R56" s="110" t="s">
        <v>176</v>
      </c>
      <c r="S56" s="173">
        <v>0</v>
      </c>
    </row>
    <row r="57" spans="2:19" x14ac:dyDescent="0.25">
      <c r="B57" s="668"/>
      <c r="C57" s="767"/>
      <c r="D57" s="564" t="s">
        <v>58</v>
      </c>
      <c r="E57" s="29" t="s">
        <v>121</v>
      </c>
      <c r="F57" s="29">
        <v>0</v>
      </c>
      <c r="G57" s="29">
        <v>1</v>
      </c>
      <c r="H57" s="110" t="s">
        <v>176</v>
      </c>
      <c r="I57" s="110" t="s">
        <v>176</v>
      </c>
      <c r="J57" s="110" t="s">
        <v>176</v>
      </c>
      <c r="K57" s="29">
        <v>23</v>
      </c>
      <c r="L57" s="110" t="s">
        <v>176</v>
      </c>
      <c r="M57" s="31">
        <v>2.2727272727272729</v>
      </c>
      <c r="N57" s="110" t="s">
        <v>176</v>
      </c>
      <c r="O57" s="110" t="s">
        <v>176</v>
      </c>
      <c r="P57" s="110" t="s">
        <v>176</v>
      </c>
      <c r="Q57" s="28">
        <v>52.272727272727273</v>
      </c>
      <c r="R57" s="110" t="s">
        <v>176</v>
      </c>
      <c r="S57" s="173">
        <v>23</v>
      </c>
    </row>
    <row r="58" spans="2:19" x14ac:dyDescent="0.25">
      <c r="B58" s="668"/>
      <c r="C58" s="767"/>
      <c r="D58" s="564" t="s">
        <v>48</v>
      </c>
      <c r="E58" s="29">
        <v>42</v>
      </c>
      <c r="F58" s="29">
        <v>0</v>
      </c>
      <c r="G58" s="29">
        <v>8</v>
      </c>
      <c r="H58" s="110" t="s">
        <v>176</v>
      </c>
      <c r="I58" s="110" t="s">
        <v>176</v>
      </c>
      <c r="J58" s="110" t="s">
        <v>176</v>
      </c>
      <c r="K58" s="29">
        <v>119</v>
      </c>
      <c r="L58" s="110" t="s">
        <v>176</v>
      </c>
      <c r="M58" s="31">
        <v>19.047619047619047</v>
      </c>
      <c r="N58" s="110" t="s">
        <v>176</v>
      </c>
      <c r="O58" s="110" t="s">
        <v>176</v>
      </c>
      <c r="P58" s="110" t="s">
        <v>176</v>
      </c>
      <c r="Q58" s="28">
        <v>283.33333333333337</v>
      </c>
      <c r="R58" s="110" t="s">
        <v>176</v>
      </c>
      <c r="S58" s="173">
        <v>14.875</v>
      </c>
    </row>
    <row r="59" spans="2:19" x14ac:dyDescent="0.25">
      <c r="B59" s="668"/>
      <c r="C59" s="767"/>
      <c r="D59" s="564" t="s">
        <v>49</v>
      </c>
      <c r="E59" s="29">
        <v>10</v>
      </c>
      <c r="F59" s="29">
        <v>0</v>
      </c>
      <c r="G59" s="29">
        <v>0</v>
      </c>
      <c r="H59" s="110" t="s">
        <v>176</v>
      </c>
      <c r="I59" s="110" t="s">
        <v>176</v>
      </c>
      <c r="J59" s="110" t="s">
        <v>176</v>
      </c>
      <c r="K59" s="29">
        <v>0</v>
      </c>
      <c r="L59" s="110" t="s">
        <v>176</v>
      </c>
      <c r="M59" s="31">
        <v>0</v>
      </c>
      <c r="N59" s="110" t="s">
        <v>176</v>
      </c>
      <c r="O59" s="110" t="s">
        <v>176</v>
      </c>
      <c r="P59" s="110" t="s">
        <v>176</v>
      </c>
      <c r="Q59" s="28">
        <v>0</v>
      </c>
      <c r="R59" s="110" t="s">
        <v>176</v>
      </c>
      <c r="S59" s="173">
        <v>0</v>
      </c>
    </row>
    <row r="60" spans="2:19" x14ac:dyDescent="0.25">
      <c r="B60" s="668"/>
      <c r="C60" s="767"/>
      <c r="D60" s="564" t="s">
        <v>50</v>
      </c>
      <c r="E60" s="29" t="s">
        <v>122</v>
      </c>
      <c r="F60" s="29">
        <v>0</v>
      </c>
      <c r="G60" s="29">
        <v>2</v>
      </c>
      <c r="H60" s="110" t="s">
        <v>176</v>
      </c>
      <c r="I60" s="110" t="s">
        <v>176</v>
      </c>
      <c r="J60" s="110" t="s">
        <v>176</v>
      </c>
      <c r="K60" s="29">
        <v>71</v>
      </c>
      <c r="L60" s="110" t="s">
        <v>176</v>
      </c>
      <c r="M60" s="31">
        <v>4.8780487804878048</v>
      </c>
      <c r="N60" s="110" t="s">
        <v>176</v>
      </c>
      <c r="O60" s="110" t="s">
        <v>176</v>
      </c>
      <c r="P60" s="110" t="s">
        <v>176</v>
      </c>
      <c r="Q60" s="28">
        <v>173.17073170731706</v>
      </c>
      <c r="R60" s="110" t="s">
        <v>176</v>
      </c>
      <c r="S60" s="173">
        <v>35.5</v>
      </c>
    </row>
    <row r="61" spans="2:19" ht="15.75" thickBot="1" x14ac:dyDescent="0.3">
      <c r="B61" s="768"/>
      <c r="C61" s="769"/>
      <c r="D61" s="573" t="s">
        <v>64</v>
      </c>
      <c r="E61" s="59">
        <v>76</v>
      </c>
      <c r="F61" s="59">
        <v>0</v>
      </c>
      <c r="G61" s="59">
        <v>0</v>
      </c>
      <c r="H61" s="267" t="s">
        <v>176</v>
      </c>
      <c r="I61" s="267" t="s">
        <v>176</v>
      </c>
      <c r="J61" s="267" t="s">
        <v>176</v>
      </c>
      <c r="K61" s="59">
        <v>0</v>
      </c>
      <c r="L61" s="267" t="s">
        <v>176</v>
      </c>
      <c r="M61" s="48">
        <v>0</v>
      </c>
      <c r="N61" s="267" t="s">
        <v>176</v>
      </c>
      <c r="O61" s="267" t="s">
        <v>176</v>
      </c>
      <c r="P61" s="267" t="s">
        <v>176</v>
      </c>
      <c r="Q61" s="33">
        <v>0</v>
      </c>
      <c r="R61" s="267" t="s">
        <v>176</v>
      </c>
      <c r="S61" s="175">
        <v>0</v>
      </c>
    </row>
    <row r="62" spans="2:19" x14ac:dyDescent="0.25">
      <c r="B62" s="748" t="s">
        <v>21</v>
      </c>
      <c r="C62" s="749"/>
      <c r="D62" s="749"/>
      <c r="E62" s="35">
        <v>333.3</v>
      </c>
      <c r="F62" s="36">
        <v>0</v>
      </c>
      <c r="G62" s="36">
        <v>14</v>
      </c>
      <c r="H62" s="606" t="s">
        <v>176</v>
      </c>
      <c r="I62" s="606" t="s">
        <v>176</v>
      </c>
      <c r="J62" s="606" t="s">
        <v>176</v>
      </c>
      <c r="K62" s="36">
        <v>228</v>
      </c>
      <c r="L62" s="606" t="s">
        <v>176</v>
      </c>
      <c r="M62" s="38">
        <v>4.2004200420042004</v>
      </c>
      <c r="N62" s="606" t="s">
        <v>176</v>
      </c>
      <c r="O62" s="606" t="s">
        <v>176</v>
      </c>
      <c r="P62" s="606" t="s">
        <v>176</v>
      </c>
      <c r="Q62" s="35">
        <v>68.406840684068399</v>
      </c>
      <c r="R62" s="606" t="s">
        <v>176</v>
      </c>
      <c r="S62" s="403">
        <v>16.285714285714299</v>
      </c>
    </row>
    <row r="63" spans="2:19" x14ac:dyDescent="0.25">
      <c r="B63" s="763" t="s">
        <v>39</v>
      </c>
      <c r="C63" s="764"/>
      <c r="D63" s="764"/>
      <c r="E63" s="39">
        <v>5309.7739999999994</v>
      </c>
      <c r="F63" s="40">
        <v>1</v>
      </c>
      <c r="G63" s="40">
        <v>101</v>
      </c>
      <c r="H63" s="616" t="s">
        <v>176</v>
      </c>
      <c r="I63" s="616" t="s">
        <v>176</v>
      </c>
      <c r="J63" s="616" t="s">
        <v>176</v>
      </c>
      <c r="K63" s="39">
        <v>1731.5</v>
      </c>
      <c r="L63" s="616" t="s">
        <v>176</v>
      </c>
      <c r="M63" s="42">
        <v>1.9021525209924199</v>
      </c>
      <c r="N63" s="616" t="s">
        <v>176</v>
      </c>
      <c r="O63" s="616" t="s">
        <v>176</v>
      </c>
      <c r="P63" s="616" t="s">
        <v>176</v>
      </c>
      <c r="Q63" s="39">
        <v>32.609674159389797</v>
      </c>
      <c r="R63" s="616" t="s">
        <v>176</v>
      </c>
      <c r="S63" s="421">
        <v>17.143564356435601</v>
      </c>
    </row>
    <row r="64" spans="2:19" ht="15.75" thickBot="1" x14ac:dyDescent="0.3">
      <c r="B64" s="664" t="s">
        <v>22</v>
      </c>
      <c r="C64" s="665"/>
      <c r="D64" s="665"/>
      <c r="E64" s="44">
        <v>11468.874</v>
      </c>
      <c r="F64" s="37">
        <v>2</v>
      </c>
      <c r="G64" s="37">
        <v>140</v>
      </c>
      <c r="H64" s="607" t="s">
        <v>176</v>
      </c>
      <c r="I64" s="607" t="s">
        <v>176</v>
      </c>
      <c r="J64" s="607" t="s">
        <v>176</v>
      </c>
      <c r="K64" s="44">
        <v>2439.5</v>
      </c>
      <c r="L64" s="607" t="s">
        <v>176</v>
      </c>
      <c r="M64" s="46">
        <v>1.22069524872276</v>
      </c>
      <c r="N64" s="607" t="s">
        <v>176</v>
      </c>
      <c r="O64" s="607" t="s">
        <v>176</v>
      </c>
      <c r="P64" s="607" t="s">
        <v>176</v>
      </c>
      <c r="Q64" s="44">
        <v>21.270614708994099</v>
      </c>
      <c r="R64" s="607" t="s">
        <v>176</v>
      </c>
      <c r="S64" s="392">
        <v>17.425000000000001</v>
      </c>
    </row>
    <row r="65" spans="10:18" x14ac:dyDescent="0.25">
      <c r="J65" s="423"/>
      <c r="K65" s="423"/>
      <c r="R65" s="599"/>
    </row>
    <row r="66" spans="10:18" x14ac:dyDescent="0.25">
      <c r="R66" s="599"/>
    </row>
  </sheetData>
  <mergeCells count="25">
    <mergeCell ref="B2:C2"/>
    <mergeCell ref="B3:C10"/>
    <mergeCell ref="B11:D11"/>
    <mergeCell ref="B12:D12"/>
    <mergeCell ref="B13:D13"/>
    <mergeCell ref="B15:C15"/>
    <mergeCell ref="B38:C38"/>
    <mergeCell ref="B27:C27"/>
    <mergeCell ref="B28:C33"/>
    <mergeCell ref="B34:D34"/>
    <mergeCell ref="B35:D35"/>
    <mergeCell ref="B36:D36"/>
    <mergeCell ref="B16:C22"/>
    <mergeCell ref="B23:D23"/>
    <mergeCell ref="B24:D24"/>
    <mergeCell ref="B25:D25"/>
    <mergeCell ref="B62:D62"/>
    <mergeCell ref="B63:D63"/>
    <mergeCell ref="B64:D64"/>
    <mergeCell ref="B54:C61"/>
    <mergeCell ref="B39:C48"/>
    <mergeCell ref="B49:D49"/>
    <mergeCell ref="B50:D50"/>
    <mergeCell ref="B51:D51"/>
    <mergeCell ref="B53:C53"/>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D474A-C708-467E-A83E-CDABCABC7641}">
  <dimension ref="A1:Y103"/>
  <sheetViews>
    <sheetView workbookViewId="0"/>
  </sheetViews>
  <sheetFormatPr defaultRowHeight="15" x14ac:dyDescent="0.25"/>
  <cols>
    <col min="3" max="3" width="22.42578125" customWidth="1"/>
    <col min="7" max="7" width="5.28515625" customWidth="1"/>
    <col min="8" max="8" width="2.5703125" customWidth="1"/>
    <col min="10" max="10" width="21.140625" bestFit="1" customWidth="1"/>
    <col min="15" max="15" width="9.140625" customWidth="1"/>
    <col min="16" max="17" width="3.28515625" customWidth="1"/>
    <col min="19" max="19" width="21.140625" bestFit="1" customWidth="1"/>
  </cols>
  <sheetData>
    <row r="1" spans="1:25" ht="15.75" thickBot="1" x14ac:dyDescent="0.3">
      <c r="A1" s="99"/>
      <c r="B1" s="99"/>
      <c r="C1" s="99"/>
      <c r="D1" s="99"/>
      <c r="E1" s="99"/>
      <c r="F1" s="99"/>
      <c r="G1" s="99"/>
      <c r="H1" s="94"/>
      <c r="I1" s="94"/>
      <c r="J1" s="94"/>
      <c r="K1" s="94"/>
      <c r="L1" s="94"/>
      <c r="M1" s="94"/>
      <c r="N1" s="94"/>
      <c r="O1" s="94"/>
      <c r="P1" s="94"/>
      <c r="Q1" s="99"/>
      <c r="R1" s="99"/>
      <c r="S1" s="99"/>
      <c r="T1" s="99"/>
      <c r="U1" s="99"/>
      <c r="V1" s="99"/>
      <c r="W1" s="99"/>
      <c r="X1" s="99"/>
      <c r="Y1" s="99"/>
    </row>
    <row r="2" spans="1:25" ht="15.75" thickBot="1" x14ac:dyDescent="0.3">
      <c r="A2" s="99"/>
      <c r="B2" s="817" t="s">
        <v>288</v>
      </c>
      <c r="C2" s="818"/>
      <c r="D2" s="818"/>
      <c r="E2" s="818"/>
      <c r="F2" s="819"/>
      <c r="G2" s="99"/>
      <c r="H2" s="94"/>
      <c r="I2" s="793" t="s">
        <v>289</v>
      </c>
      <c r="J2" s="820"/>
      <c r="K2" s="820"/>
      <c r="L2" s="820"/>
      <c r="M2" s="820"/>
      <c r="N2" s="820"/>
      <c r="O2" s="821"/>
      <c r="P2" s="94"/>
      <c r="Q2" s="99"/>
      <c r="R2" s="793" t="s">
        <v>290</v>
      </c>
      <c r="S2" s="820"/>
      <c r="T2" s="820"/>
      <c r="U2" s="820"/>
      <c r="V2" s="820"/>
      <c r="W2" s="820"/>
      <c r="X2" s="821"/>
      <c r="Y2" s="99"/>
    </row>
    <row r="3" spans="1:25" x14ac:dyDescent="0.25">
      <c r="A3" s="99"/>
      <c r="B3" s="822" t="s">
        <v>293</v>
      </c>
      <c r="C3" s="823"/>
      <c r="D3" s="826" t="s">
        <v>178</v>
      </c>
      <c r="E3" s="826"/>
      <c r="F3" s="827"/>
      <c r="G3" s="99"/>
      <c r="H3" s="102"/>
      <c r="I3" s="822" t="s">
        <v>195</v>
      </c>
      <c r="J3" s="828"/>
      <c r="K3" s="831" t="s">
        <v>178</v>
      </c>
      <c r="L3" s="832"/>
      <c r="M3" s="832"/>
      <c r="N3" s="832"/>
      <c r="O3" s="833"/>
      <c r="P3" s="94"/>
      <c r="Q3" s="138"/>
      <c r="R3" s="822" t="s">
        <v>196</v>
      </c>
      <c r="S3" s="828"/>
      <c r="T3" s="834" t="s">
        <v>178</v>
      </c>
      <c r="U3" s="826"/>
      <c r="V3" s="826"/>
      <c r="W3" s="826"/>
      <c r="X3" s="827"/>
      <c r="Y3" s="99"/>
    </row>
    <row r="4" spans="1:25" ht="15.75" thickBot="1" x14ac:dyDescent="0.3">
      <c r="A4" s="99"/>
      <c r="B4" s="824"/>
      <c r="C4" s="825"/>
      <c r="D4" s="222">
        <v>2015</v>
      </c>
      <c r="E4" s="222">
        <v>2016</v>
      </c>
      <c r="F4" s="350">
        <v>2017</v>
      </c>
      <c r="G4" s="99"/>
      <c r="H4" s="94"/>
      <c r="I4" s="829"/>
      <c r="J4" s="830"/>
      <c r="K4" s="498">
        <v>2013</v>
      </c>
      <c r="L4" s="499">
        <v>2014</v>
      </c>
      <c r="M4" s="499">
        <v>2015</v>
      </c>
      <c r="N4" s="499">
        <v>2016</v>
      </c>
      <c r="O4" s="500">
        <v>2017</v>
      </c>
      <c r="P4" s="94"/>
      <c r="Q4" s="99"/>
      <c r="R4" s="829"/>
      <c r="S4" s="830"/>
      <c r="T4" s="352">
        <v>2013</v>
      </c>
      <c r="U4" s="222">
        <v>2014</v>
      </c>
      <c r="V4" s="222">
        <v>2015</v>
      </c>
      <c r="W4" s="222">
        <v>2016</v>
      </c>
      <c r="X4" s="350">
        <v>2017</v>
      </c>
      <c r="Y4" s="99"/>
    </row>
    <row r="5" spans="1:25" ht="15" customHeight="1" x14ac:dyDescent="0.25">
      <c r="A5" s="99"/>
      <c r="B5" s="807" t="s">
        <v>179</v>
      </c>
      <c r="C5" s="491" t="s">
        <v>43</v>
      </c>
      <c r="D5" s="433">
        <f>VLOOKUP($C5,'Distribution (small) tables'!$D$28:$S$33,13,FALSE)</f>
        <v>13.20754716981132</v>
      </c>
      <c r="E5" s="25">
        <f>VLOOKUP($C5,'Distribution (small) tables'!$D$16:$S$22,13,FALSE)</f>
        <v>14.545454545454545</v>
      </c>
      <c r="F5" s="195">
        <f>VLOOKUP($C5,'Distribution (small) tables'!$D$3:$S$10,13,FALSE)</f>
        <v>8.9285714285714288</v>
      </c>
      <c r="G5" s="99"/>
      <c r="H5" s="94"/>
      <c r="I5" s="810" t="s">
        <v>179</v>
      </c>
      <c r="J5" s="494" t="s">
        <v>43</v>
      </c>
      <c r="K5" s="433">
        <f>VLOOKUP($J5,'Distribution (small) tables'!$D$54:$S$61,10,FALSE)</f>
        <v>4.166666666666667</v>
      </c>
      <c r="L5" s="25">
        <f>VLOOKUP($J5,'Distribution (small) tables'!$D$39:$S$48,10,FALSE)</f>
        <v>6.1224489795918364</v>
      </c>
      <c r="M5" s="25">
        <f>VLOOKUP($J5,'Distribution (small) tables'!$D$28:$S$33,10,FALSE)</f>
        <v>13.20754716981132</v>
      </c>
      <c r="N5" s="25">
        <f>VLOOKUP($J5,'Distribution (small) tables'!$D$16:$S$22,10,FALSE)</f>
        <v>5.4545454545454541</v>
      </c>
      <c r="O5" s="195">
        <f>VLOOKUP($J5,'Distribution (small) tables'!$D$3:$S$10,10,FALSE)</f>
        <v>7.1428571428571432</v>
      </c>
      <c r="P5" s="94"/>
      <c r="Q5" s="99"/>
      <c r="R5" s="810" t="s">
        <v>179</v>
      </c>
      <c r="S5" s="509" t="s">
        <v>43</v>
      </c>
      <c r="T5" s="171">
        <f>VLOOKUP($S5,'Distribution (small) tables'!$D$54:$S$61,14,FALSE)</f>
        <v>4.1666666666666661</v>
      </c>
      <c r="U5" s="22">
        <f>VLOOKUP($S5,'Distribution (small) tables'!$D$39:$S$48,14,FALSE)</f>
        <v>427.34693877551024</v>
      </c>
      <c r="V5" s="22">
        <f>VLOOKUP($S5,'Distribution (small) tables'!$D$28:$S$33,14,FALSE)</f>
        <v>57.169811320754718</v>
      </c>
      <c r="W5" s="22">
        <f>VLOOKUP($S5,'Distribution (small) tables'!$D$16:$S$22,14,FALSE)</f>
        <v>29.09090909090909</v>
      </c>
      <c r="X5" s="156">
        <f>VLOOKUP($S5,'Distribution (small) tables'!$D$3:$S$10,14,FALSE)</f>
        <v>158.03571428571428</v>
      </c>
      <c r="Y5" s="99"/>
    </row>
    <row r="6" spans="1:25" x14ac:dyDescent="0.25">
      <c r="A6" s="99"/>
      <c r="B6" s="808"/>
      <c r="C6" s="429" t="s">
        <v>45</v>
      </c>
      <c r="D6" s="434">
        <f>VLOOKUP($C6,'Distribution (small) tables'!$D$28:$S$33,13,FALSE)</f>
        <v>3.9215686274509802</v>
      </c>
      <c r="E6" s="31">
        <f>VLOOKUP($C6,'Distribution (small) tables'!$D$16:$S$22,13,FALSE)</f>
        <v>9.3023255813953494</v>
      </c>
      <c r="F6" s="55">
        <f>VLOOKUP($C6,'Distribution (small) tables'!$D$3:$S$10,13,FALSE)</f>
        <v>6.3406515019418244</v>
      </c>
      <c r="G6" s="99"/>
      <c r="H6" s="94"/>
      <c r="I6" s="811"/>
      <c r="J6" s="495" t="s">
        <v>45</v>
      </c>
      <c r="K6" s="434">
        <f>VLOOKUP($J6,'Distribution (small) tables'!$D$54:$S$61,10,FALSE)</f>
        <v>3.5714285714285716</v>
      </c>
      <c r="L6" s="31">
        <f>VLOOKUP($J6,'Distribution (small) tables'!$D$39:$S$48,10,FALSE)</f>
        <v>0</v>
      </c>
      <c r="M6" s="31">
        <f>VLOOKUP($J6,'Distribution (small) tables'!$D$28:$S$33,10,FALSE)</f>
        <v>0</v>
      </c>
      <c r="N6" s="31">
        <f>VLOOKUP($J6,'Distribution (small) tables'!$D$16:$S$22,10,FALSE)</f>
        <v>1.5503875968992249</v>
      </c>
      <c r="O6" s="55">
        <f>VLOOKUP($J6,'Distribution (small) tables'!$D$3:$S$10,10,FALSE)</f>
        <v>0</v>
      </c>
      <c r="P6" s="94"/>
      <c r="Q6" s="99"/>
      <c r="R6" s="811"/>
      <c r="S6" s="510" t="s">
        <v>45</v>
      </c>
      <c r="T6" s="95">
        <f>VLOOKUP($S6,'Distribution (small) tables'!$D$54:$S$61,14,FALSE)</f>
        <v>46.428571428571431</v>
      </c>
      <c r="U6" s="28">
        <f>VLOOKUP($S6,'Distribution (small) tables'!$D$39:$S$48,14,FALSE)</f>
        <v>0</v>
      </c>
      <c r="V6" s="28">
        <f>VLOOKUP($S6,'Distribution (small) tables'!$D$28:$S$33,14,FALSE)</f>
        <v>0</v>
      </c>
      <c r="W6" s="28">
        <f>VLOOKUP($S6,'Distribution (small) tables'!$D$16:$S$22,14,FALSE)</f>
        <v>6.2015503875968996</v>
      </c>
      <c r="X6" s="173">
        <f>VLOOKUP($S6,'Distribution (small) tables'!$D$3:$S$10,14,FALSE)</f>
        <v>0</v>
      </c>
      <c r="Y6" s="99"/>
    </row>
    <row r="7" spans="1:25" x14ac:dyDescent="0.25">
      <c r="A7" s="99"/>
      <c r="B7" s="808"/>
      <c r="C7" s="429" t="s">
        <v>47</v>
      </c>
      <c r="D7" s="434">
        <f>VLOOKUP($C7,'Distribution (small) tables'!$D$28:$S$33,13,FALSE)</f>
        <v>1.5625</v>
      </c>
      <c r="E7" s="31">
        <f>VLOOKUP($C7,'Distribution (small) tables'!$D$16:$S$22,13,FALSE)</f>
        <v>4.2857142857142856</v>
      </c>
      <c r="F7" s="55">
        <f>VLOOKUP($C7,'Distribution (small) tables'!$D$3:$S$10,13,FALSE)</f>
        <v>7.6923076923076925</v>
      </c>
      <c r="G7" s="99"/>
      <c r="H7" s="94"/>
      <c r="I7" s="811"/>
      <c r="J7" s="495" t="s">
        <v>47</v>
      </c>
      <c r="K7" s="434">
        <f>VLOOKUP($J7,'Distribution (small) tables'!$D$54:$S$61,10,FALSE)</f>
        <v>0</v>
      </c>
      <c r="L7" s="31">
        <f>VLOOKUP($J7,'Distribution (small) tables'!$D$39:$S$48,10,FALSE)</f>
        <v>0</v>
      </c>
      <c r="M7" s="31">
        <f>VLOOKUP($J7,'Distribution (small) tables'!$D$28:$S$33,10,FALSE)</f>
        <v>1.5625</v>
      </c>
      <c r="N7" s="31">
        <f>VLOOKUP($J7,'Distribution (small) tables'!$D$16:$S$22,10,FALSE)</f>
        <v>4.2857142857142856</v>
      </c>
      <c r="O7" s="55">
        <f>VLOOKUP($J7,'Distribution (small) tables'!$D$3:$S$10,10,FALSE)</f>
        <v>7.6923076923076925</v>
      </c>
      <c r="P7" s="94"/>
      <c r="Q7" s="99"/>
      <c r="R7" s="811"/>
      <c r="S7" s="510" t="s">
        <v>47</v>
      </c>
      <c r="T7" s="95">
        <f>VLOOKUP($S7,'Distribution (small) tables'!$D$54:$S$61,14,FALSE)</f>
        <v>0</v>
      </c>
      <c r="U7" s="28">
        <f>VLOOKUP($S7,'Distribution (small) tables'!$D$39:$S$48,14,FALSE)</f>
        <v>0</v>
      </c>
      <c r="V7" s="28">
        <f>VLOOKUP($S7,'Distribution (small) tables'!$D$28:$S$33,14,FALSE)</f>
        <v>1.5625</v>
      </c>
      <c r="W7" s="28">
        <f>VLOOKUP($S7,'Distribution (small) tables'!$D$16:$S$22,14,FALSE)</f>
        <v>11.428571428571429</v>
      </c>
      <c r="X7" s="173">
        <f>VLOOKUP($S7,'Distribution (small) tables'!$D$3:$S$10,14,FALSE)</f>
        <v>127.69230769230768</v>
      </c>
      <c r="Y7" s="99"/>
    </row>
    <row r="8" spans="1:25" x14ac:dyDescent="0.25">
      <c r="A8" s="99"/>
      <c r="B8" s="808"/>
      <c r="C8" s="429" t="s">
        <v>73</v>
      </c>
      <c r="D8" s="502">
        <f>VLOOKUP($C8,'Distribution (large) tables'!$D$26:$S$32,13,FALSE)</f>
        <v>4.4776119402985071</v>
      </c>
      <c r="E8" s="243">
        <f>VLOOKUP($C8,'Distribution (medium) tables'!$D$20:$S$31,13,FALSE)</f>
        <v>3.2181762595137338</v>
      </c>
      <c r="F8" s="55">
        <f>VLOOKUP($C8,'Distribution (small) tables'!$D$3:$S$10,13,FALSE)</f>
        <v>0</v>
      </c>
      <c r="G8" s="99"/>
      <c r="H8" s="94"/>
      <c r="I8" s="811"/>
      <c r="J8" s="495" t="s">
        <v>73</v>
      </c>
      <c r="K8" s="502">
        <f>VLOOKUP($J8,'Distribution (medium) tables'!$D$72:$S$84,10,FALSE)</f>
        <v>2.8368794326241136</v>
      </c>
      <c r="L8" s="243">
        <f>VLOOKUP($J8,'Distribution (small) tables'!$D$39:$S$48,10,FALSE)</f>
        <v>0</v>
      </c>
      <c r="M8" s="243">
        <f>VLOOKUP($J8,'Distribution (large) tables'!$D$26:$S$32,10,FALSE)</f>
        <v>0.74626865671641796</v>
      </c>
      <c r="N8" s="243">
        <f>VLOOKUP($J8,'Distribution (medium) tables'!$D$20:$S$31,10,FALSE)</f>
        <v>0</v>
      </c>
      <c r="O8" s="55">
        <f>VLOOKUP($J8,'Distribution (small) tables'!$D$3:$S$10,10,FALSE)</f>
        <v>0</v>
      </c>
      <c r="P8" s="94"/>
      <c r="Q8" s="99"/>
      <c r="R8" s="811"/>
      <c r="S8" s="510" t="s">
        <v>73</v>
      </c>
      <c r="T8" s="626">
        <f>VLOOKUP($S8,'Distribution (medium) tables'!$D$72:$S$84,14,FALSE)</f>
        <v>154.96453900709218</v>
      </c>
      <c r="U8" s="239">
        <f>VLOOKUP($S8,'Distribution (small) tables'!$D$39:$S$48,14,FALSE)</f>
        <v>0</v>
      </c>
      <c r="V8" s="239">
        <f>VLOOKUP($S8,'Distribution (large) tables'!$D$26:$S$32,14,FALSE)</f>
        <v>4.8507462686567164</v>
      </c>
      <c r="W8" s="239">
        <f>VLOOKUP($S8,'Distribution (medium) tables'!$D$20:$S$31,14,FALSE)</f>
        <v>0</v>
      </c>
      <c r="X8" s="173">
        <f>VLOOKUP($S8,'Distribution (small) tables'!$D$3:$S$10,14,FALSE)</f>
        <v>0</v>
      </c>
      <c r="Y8" s="99"/>
    </row>
    <row r="9" spans="1:25" x14ac:dyDescent="0.25">
      <c r="A9" s="99"/>
      <c r="B9" s="808"/>
      <c r="C9" s="429" t="s">
        <v>48</v>
      </c>
      <c r="D9" s="434">
        <f>VLOOKUP($C9,'Distribution (small) tables'!$D$28:$S$33,13,FALSE)</f>
        <v>3.90625</v>
      </c>
      <c r="E9" s="31">
        <f>VLOOKUP($C9,'Distribution (small) tables'!$D$16:$S$22,13,FALSE)</f>
        <v>4</v>
      </c>
      <c r="F9" s="55">
        <f>VLOOKUP($C9,'Distribution (small) tables'!$D$3:$S$10,13,FALSE)</f>
        <v>0</v>
      </c>
      <c r="G9" s="99"/>
      <c r="I9" s="811"/>
      <c r="J9" s="495" t="s">
        <v>48</v>
      </c>
      <c r="K9" s="434">
        <f>VLOOKUP($J9,'Distribution (small) tables'!$D$54:$S$61,10,FALSE)</f>
        <v>19.047619047619047</v>
      </c>
      <c r="L9" s="31">
        <f>VLOOKUP($J9,'Distribution (small) tables'!$D$39:$S$48,10,FALSE)</f>
        <v>7.3170731707317076</v>
      </c>
      <c r="M9" s="31">
        <f>VLOOKUP($J9,'Distribution (small) tables'!$D$28:$S$33,10,FALSE)</f>
        <v>1.953125</v>
      </c>
      <c r="N9" s="31">
        <f>VLOOKUP($J9,'Distribution (small) tables'!$D$16:$S$22,10,FALSE)</f>
        <v>4</v>
      </c>
      <c r="O9" s="55">
        <f>VLOOKUP($J9,'Distribution (small) tables'!$D$3:$S$10,10,FALSE)</f>
        <v>0</v>
      </c>
      <c r="P9" s="94"/>
      <c r="Q9" s="99"/>
      <c r="R9" s="811"/>
      <c r="S9" s="510" t="s">
        <v>48</v>
      </c>
      <c r="T9" s="95">
        <f>VLOOKUP($S9,'Distribution (small) tables'!$D$54:$S$61,14,FALSE)</f>
        <v>283.33333333333337</v>
      </c>
      <c r="U9" s="28">
        <f>VLOOKUP($S9,'Distribution (small) tables'!$D$39:$S$48,14,FALSE)</f>
        <v>82.926829268292678</v>
      </c>
      <c r="V9" s="28">
        <f>VLOOKUP($S9,'Distribution (small) tables'!$D$28:$S$33,14,FALSE)</f>
        <v>19.53125</v>
      </c>
      <c r="W9" s="28">
        <f>VLOOKUP($S9,'Distribution (small) tables'!$D$16:$S$22,14,FALSE)</f>
        <v>30</v>
      </c>
      <c r="X9" s="173">
        <f>VLOOKUP($S9,'Distribution (small) tables'!$D$3:$S$10,14,FALSE)</f>
        <v>0</v>
      </c>
      <c r="Y9" s="99"/>
    </row>
    <row r="10" spans="1:25" x14ac:dyDescent="0.25">
      <c r="A10" s="99"/>
      <c r="B10" s="808"/>
      <c r="C10" s="429" t="s">
        <v>49</v>
      </c>
      <c r="D10" s="434">
        <f>VLOOKUP($C10,'Distribution (small) tables'!$D$28:$S$33,13,FALSE)</f>
        <v>0</v>
      </c>
      <c r="E10" s="31">
        <f>VLOOKUP($C10,'Distribution (small) tables'!$D$16:$S$22,13,FALSE)</f>
        <v>0</v>
      </c>
      <c r="F10" s="55">
        <f>VLOOKUP($C10,'Distribution (small) tables'!$D$3:$S$10,13,FALSE)</f>
        <v>0</v>
      </c>
      <c r="G10" s="99"/>
      <c r="H10" s="94"/>
      <c r="I10" s="811"/>
      <c r="J10" s="496" t="s">
        <v>49</v>
      </c>
      <c r="K10" s="434">
        <f>VLOOKUP($J10,'Distribution (small) tables'!$D$54:$S$61,10,FALSE)</f>
        <v>0</v>
      </c>
      <c r="L10" s="31">
        <f>VLOOKUP($J10,'Distribution (small) tables'!$D$39:$S$48,10,FALSE)</f>
        <v>4</v>
      </c>
      <c r="M10" s="31">
        <f>VLOOKUP($J10,'Distribution (small) tables'!$D$28:$S$33,10,FALSE)</f>
        <v>0</v>
      </c>
      <c r="N10" s="31">
        <f>VLOOKUP($J10,'Distribution (small) tables'!$D$16:$S$22,10,FALSE)</f>
        <v>0</v>
      </c>
      <c r="O10" s="55">
        <f>VLOOKUP($J10,'Distribution (small) tables'!$D$3:$S$10,10,FALSE)</f>
        <v>0</v>
      </c>
      <c r="P10" s="94"/>
      <c r="Q10" s="99"/>
      <c r="R10" s="811"/>
      <c r="S10" s="510" t="s">
        <v>49</v>
      </c>
      <c r="T10" s="95">
        <f>VLOOKUP($S10,'Distribution (small) tables'!$D$54:$S$61,14,FALSE)</f>
        <v>0</v>
      </c>
      <c r="U10" s="28">
        <f>VLOOKUP($S10,'Distribution (small) tables'!$D$39:$S$48,14,FALSE)</f>
        <v>20</v>
      </c>
      <c r="V10" s="28">
        <f>VLOOKUP($S10,'Distribution (small) tables'!$D$28:$S$33,14,FALSE)</f>
        <v>0</v>
      </c>
      <c r="W10" s="28">
        <f>VLOOKUP($S10,'Distribution (small) tables'!$D$16:$S$22,14,FALSE)</f>
        <v>0</v>
      </c>
      <c r="X10" s="173">
        <f>VLOOKUP($S10,'Distribution (small) tables'!$D$3:$S$10,14,FALSE)</f>
        <v>0</v>
      </c>
      <c r="Y10" s="99"/>
    </row>
    <row r="11" spans="1:25" x14ac:dyDescent="0.25">
      <c r="A11" s="99"/>
      <c r="B11" s="808"/>
      <c r="C11" s="429" t="s">
        <v>50</v>
      </c>
      <c r="D11" s="434">
        <f>VLOOKUP($C11,'Distribution (small) tables'!$D$28:$S$33,13,FALSE)</f>
        <v>15.789473684210526</v>
      </c>
      <c r="E11" s="31">
        <f>VLOOKUP($C11,'Distribution (small) tables'!$D$16:$S$22,13,FALSE)</f>
        <v>5.4054054054054053</v>
      </c>
      <c r="F11" s="55">
        <f>VLOOKUP($C11,'Distribution (small) tables'!$D$3:$S$10,13,FALSE)</f>
        <v>18.518518518518519</v>
      </c>
      <c r="G11" s="99"/>
      <c r="H11" s="94"/>
      <c r="I11" s="811"/>
      <c r="J11" s="496" t="s">
        <v>50</v>
      </c>
      <c r="K11" s="434">
        <f>VLOOKUP($J11,'Distribution (small) tables'!$D$54:$S$61,10,FALSE)</f>
        <v>4.8780487804878048</v>
      </c>
      <c r="L11" s="31">
        <f>VLOOKUP($J11,'Distribution (small) tables'!$D$39:$S$48,10,FALSE)</f>
        <v>2.7777777777777777</v>
      </c>
      <c r="M11" s="31">
        <f>VLOOKUP($J11,'Distribution (small) tables'!$D$28:$S$33,10,FALSE)</f>
        <v>15.789473684210526</v>
      </c>
      <c r="N11" s="31">
        <f>VLOOKUP($J11,'Distribution (small) tables'!$D$16:$S$22,10,FALSE)</f>
        <v>5.4054054054054053</v>
      </c>
      <c r="O11" s="55">
        <f>VLOOKUP($J11,'Distribution (small) tables'!$D$3:$S$10,10,FALSE)</f>
        <v>18.518518518518519</v>
      </c>
      <c r="P11" s="94"/>
      <c r="Q11" s="99"/>
      <c r="R11" s="811"/>
      <c r="S11" s="511" t="s">
        <v>50</v>
      </c>
      <c r="T11" s="95">
        <f>VLOOKUP($S11,'Distribution (small) tables'!$D$54:$S$61,14,FALSE)</f>
        <v>173.17073170731706</v>
      </c>
      <c r="U11" s="28">
        <f>VLOOKUP($S11,'Distribution (small) tables'!$D$39:$S$48,14,FALSE)</f>
        <v>83.333333333333343</v>
      </c>
      <c r="V11" s="28">
        <f>VLOOKUP($S11,'Distribution (small) tables'!$D$28:$S$33,14,FALSE)</f>
        <v>155.26315789473685</v>
      </c>
      <c r="W11" s="28">
        <f>VLOOKUP($S11,'Distribution (small) tables'!$D$16:$S$22,14,FALSE)</f>
        <v>18.918918918918919</v>
      </c>
      <c r="X11" s="173">
        <f>VLOOKUP($S11,'Distribution (small) tables'!$D$3:$S$10,14,FALSE)</f>
        <v>622.22222222222229</v>
      </c>
      <c r="Y11" s="99"/>
    </row>
    <row r="12" spans="1:25" ht="15.75" thickBot="1" x14ac:dyDescent="0.3">
      <c r="A12" s="99"/>
      <c r="B12" s="809"/>
      <c r="C12" s="428" t="s">
        <v>64</v>
      </c>
      <c r="D12" s="503">
        <f>VLOOKUP($C12,'Distribution (medium) tables'!$D$37:$S$49,13,FALSE)</f>
        <v>1.2578616352201257</v>
      </c>
      <c r="E12" s="322">
        <f>VLOOKUP($C12,'Distribution (medium) tables'!$D$20:$S$31,13,FALSE)</f>
        <v>4.2857142857142856</v>
      </c>
      <c r="F12" s="57">
        <f>VLOOKUP($C12,'Distribution (small) tables'!$D$3:$S$10,13,FALSE)</f>
        <v>4.5454545454545459</v>
      </c>
      <c r="G12" s="99"/>
      <c r="H12" s="94"/>
      <c r="I12" s="812"/>
      <c r="J12" s="497" t="s">
        <v>64</v>
      </c>
      <c r="K12" s="435">
        <f>VLOOKUP($J12,'Distribution (small) tables'!$D$54:$S$61,10,FALSE)</f>
        <v>0</v>
      </c>
      <c r="L12" s="54">
        <f>VLOOKUP($J12,'Distribution (small) tables'!$D$39:$S$48,10,FALSE)</f>
        <v>3.7037037037037037</v>
      </c>
      <c r="M12" s="322">
        <f>VLOOKUP($J12,'Distribution (medium) tables'!$D$37:$S$49,10,FALSE)</f>
        <v>0</v>
      </c>
      <c r="N12" s="322">
        <f>VLOOKUP($J12,'Distribution (medium) tables'!$D$20:$S$31,10,FALSE)</f>
        <v>0.7142857142857143</v>
      </c>
      <c r="O12" s="57">
        <f>VLOOKUP($J12,'Distribution (small) tables'!$D$3:$S$10,10,FALSE)</f>
        <v>1.1363636363636365</v>
      </c>
      <c r="P12" s="94"/>
      <c r="Q12" s="99"/>
      <c r="R12" s="812"/>
      <c r="S12" s="512" t="s">
        <v>64</v>
      </c>
      <c r="T12" s="513">
        <f>VLOOKUP($S12,'Distribution (small) tables'!$D$54:$S$61,14,FALSE)</f>
        <v>0</v>
      </c>
      <c r="U12" s="52">
        <f>VLOOKUP($S12,'Distribution (small) tables'!$D$39:$S$48,14,FALSE)</f>
        <v>106.17283950617285</v>
      </c>
      <c r="V12" s="282">
        <f>VLOOKUP($S12,'Distribution (medium) tables'!$D$37:$S$49,14,FALSE)</f>
        <v>0</v>
      </c>
      <c r="W12" s="282">
        <f>VLOOKUP($S12,'Distribution (medium) tables'!$D$20:$S$31,14,FALSE)</f>
        <v>3.5714285714285712</v>
      </c>
      <c r="X12" s="343">
        <f>VLOOKUP($S12,'Distribution (small) tables'!$D$3:$S$10,14,FALSE)</f>
        <v>11.363636363636363</v>
      </c>
      <c r="Y12" s="99"/>
    </row>
    <row r="13" spans="1:25" x14ac:dyDescent="0.25">
      <c r="A13" s="99"/>
      <c r="B13" s="813" t="s">
        <v>145</v>
      </c>
      <c r="C13" s="814"/>
      <c r="D13" s="452">
        <f>'Distribution (small) tables'!P34</f>
        <v>6.9226729786500298</v>
      </c>
      <c r="E13" s="453">
        <f>'Distribution (small) tables'!P23</f>
        <v>6.9464544138928996</v>
      </c>
      <c r="F13" s="507">
        <f>'Distribution (small) tables'!P11</f>
        <v>5.3107357678053999</v>
      </c>
      <c r="G13" s="99"/>
      <c r="H13" s="94"/>
      <c r="I13" s="815" t="s">
        <v>145</v>
      </c>
      <c r="J13" s="816"/>
      <c r="K13" s="452">
        <f>'Distribution (small) tables'!M62</f>
        <v>4.2004200420042004</v>
      </c>
      <c r="L13" s="453">
        <f>'Distribution (small) tables'!M49</f>
        <v>2.9668411867364699</v>
      </c>
      <c r="M13" s="453">
        <f>'Distribution (small) tables'!M34</f>
        <v>5.61377245508982</v>
      </c>
      <c r="N13" s="453">
        <f>'Distribution (small) tables'!M23</f>
        <v>3.4732272069464498</v>
      </c>
      <c r="O13" s="507">
        <f>'Distribution (small) tables'!M11</f>
        <v>3.4635233268296099</v>
      </c>
      <c r="P13" s="94"/>
      <c r="Q13" s="99"/>
      <c r="R13" s="815" t="s">
        <v>145</v>
      </c>
      <c r="S13" s="816"/>
      <c r="T13" s="483">
        <f>'Distribution (small) tables'!Q62</f>
        <v>68.406840684068399</v>
      </c>
      <c r="U13" s="484">
        <f>'Distribution (small) tables'!Q49</f>
        <v>82.303664921465995</v>
      </c>
      <c r="V13" s="484">
        <f>'Distribution (small) tables'!Q34</f>
        <v>37.537425149700603</v>
      </c>
      <c r="W13" s="484">
        <f>'Distribution (small) tables'!Q23</f>
        <v>14.7612156295224</v>
      </c>
      <c r="X13" s="481">
        <f>'Distribution (small) tables'!Q11</f>
        <v>80.700093515129794</v>
      </c>
      <c r="Y13" s="99"/>
    </row>
    <row r="14" spans="1:25" x14ac:dyDescent="0.25">
      <c r="A14" s="99"/>
      <c r="B14" s="799" t="s">
        <v>144</v>
      </c>
      <c r="C14" s="800"/>
      <c r="D14" s="448">
        <f>'Distribution (small) tables'!P35</f>
        <v>5.456847474980175</v>
      </c>
      <c r="E14" s="449">
        <f>'Distribution (small) tables'!P24</f>
        <v>4.0770425484287607</v>
      </c>
      <c r="F14" s="508">
        <f>'Distribution (small) tables'!P12</f>
        <v>3.5956549156891899</v>
      </c>
      <c r="G14" s="99"/>
      <c r="H14" s="94"/>
      <c r="I14" s="801" t="s">
        <v>144</v>
      </c>
      <c r="J14" s="802"/>
      <c r="K14" s="448">
        <f>'Distribution (small) tables'!M63</f>
        <v>1.9021525209924199</v>
      </c>
      <c r="L14" s="449">
        <f>'Distribution (small) tables'!M50</f>
        <v>1.39444449643031</v>
      </c>
      <c r="M14" s="449">
        <f>'Distribution (small) tables'!M35</f>
        <v>1.83025852950807</v>
      </c>
      <c r="N14" s="449">
        <f>'Distribution (small) tables'!M24</f>
        <v>1.43773633943112</v>
      </c>
      <c r="O14" s="508">
        <f>'Distribution (small) tables'!M12</f>
        <v>1.73394526391103</v>
      </c>
      <c r="P14" s="94"/>
      <c r="Q14" s="99"/>
      <c r="R14" s="801" t="s">
        <v>144</v>
      </c>
      <c r="S14" s="802"/>
      <c r="T14" s="504">
        <f>'Distribution (small) tables'!Q63</f>
        <v>32.609674159389797</v>
      </c>
      <c r="U14" s="505">
        <f>'Distribution (small) tables'!Q50</f>
        <v>34.418926721758197</v>
      </c>
      <c r="V14" s="505">
        <f>'Distribution (small) tables'!Q35</f>
        <v>27.862025594701301</v>
      </c>
      <c r="W14" s="505">
        <f>'Distribution (small) tables'!Q24</f>
        <v>18.469382206538199</v>
      </c>
      <c r="X14" s="506">
        <f>'Distribution (small) tables'!Q12</f>
        <v>22.313137738223499</v>
      </c>
      <c r="Y14" s="99"/>
    </row>
    <row r="15" spans="1:25" ht="15.75" thickBot="1" x14ac:dyDescent="0.3">
      <c r="A15" s="99"/>
      <c r="B15" s="803" t="s">
        <v>142</v>
      </c>
      <c r="C15" s="804"/>
      <c r="D15" s="336">
        <f>'Distribution (small) tables'!P36</f>
        <v>3.6823885343605545</v>
      </c>
      <c r="E15" s="337">
        <f>'Distribution (small) tables'!P25</f>
        <v>2.857308051536414</v>
      </c>
      <c r="F15" s="338">
        <f>'Distribution (small) tables'!P13</f>
        <v>2.5035164620209001</v>
      </c>
      <c r="G15" s="99"/>
      <c r="H15" s="94"/>
      <c r="I15" s="805" t="s">
        <v>142</v>
      </c>
      <c r="J15" s="806"/>
      <c r="K15" s="336">
        <f>'Distribution (small) tables'!M64</f>
        <v>1.22069524872276</v>
      </c>
      <c r="L15" s="337">
        <f>'Distribution (small) tables'!M51</f>
        <v>1.0993812216535901</v>
      </c>
      <c r="M15" s="337">
        <f>'Distribution (small) tables'!M36</f>
        <v>1.2192603044153101</v>
      </c>
      <c r="N15" s="337">
        <f>'Distribution (small) tables'!M25</f>
        <v>0.94836664297513495</v>
      </c>
      <c r="O15" s="338">
        <f>'Distribution (small) tables'!M13</f>
        <v>1.07539366925296</v>
      </c>
      <c r="P15" s="94"/>
      <c r="Q15" s="99"/>
      <c r="R15" s="805" t="s">
        <v>142</v>
      </c>
      <c r="S15" s="806"/>
      <c r="T15" s="347">
        <f>'Distribution (small) tables'!Q64</f>
        <v>21.270614708994099</v>
      </c>
      <c r="U15" s="348">
        <f>'Distribution (small) tables'!Q51</f>
        <v>21.5702031254751</v>
      </c>
      <c r="V15" s="348">
        <f>'Distribution (small) tables'!Q36</f>
        <v>18.333780119100499</v>
      </c>
      <c r="W15" s="348">
        <f>'Distribution (small) tables'!Q25</f>
        <v>12.6506889806041</v>
      </c>
      <c r="X15" s="349">
        <f>'Distribution (small) tables'!Q13</f>
        <v>14.6640680739334</v>
      </c>
      <c r="Y15" s="99"/>
    </row>
    <row r="16" spans="1:25" x14ac:dyDescent="0.25">
      <c r="A16" s="99"/>
      <c r="B16" s="99"/>
      <c r="C16" s="99"/>
      <c r="D16" s="99"/>
      <c r="E16" s="99"/>
      <c r="F16" s="99"/>
      <c r="G16" s="99"/>
      <c r="H16" s="94"/>
      <c r="I16" s="94"/>
      <c r="J16" s="94"/>
      <c r="K16" s="94"/>
      <c r="L16" s="94"/>
      <c r="M16" s="94"/>
      <c r="N16" s="94"/>
      <c r="O16" s="94"/>
      <c r="P16" s="94"/>
      <c r="Q16" s="99"/>
      <c r="R16" s="99"/>
      <c r="S16" s="99"/>
      <c r="T16" s="99"/>
      <c r="U16" s="99"/>
      <c r="V16" s="99"/>
      <c r="W16" s="99"/>
      <c r="X16" s="99"/>
      <c r="Y16" s="99"/>
    </row>
    <row r="17" spans="1:25" x14ac:dyDescent="0.25">
      <c r="A17" s="99"/>
      <c r="B17" s="99"/>
      <c r="C17" s="712" t="s">
        <v>181</v>
      </c>
      <c r="D17" s="712"/>
      <c r="E17" s="712"/>
      <c r="F17" s="99">
        <v>1</v>
      </c>
      <c r="G17" s="99"/>
      <c r="H17" s="94"/>
      <c r="I17" s="94"/>
      <c r="J17" s="792" t="s">
        <v>181</v>
      </c>
      <c r="K17" s="792"/>
      <c r="L17" s="792"/>
      <c r="M17" s="792"/>
      <c r="N17" s="792"/>
      <c r="O17" s="94">
        <v>1</v>
      </c>
      <c r="P17" s="94"/>
      <c r="Q17" s="99"/>
      <c r="R17" s="99"/>
      <c r="S17" s="712" t="s">
        <v>181</v>
      </c>
      <c r="T17" s="712"/>
      <c r="U17" s="712"/>
      <c r="V17" s="712"/>
      <c r="W17" s="712"/>
      <c r="X17" s="99">
        <v>1</v>
      </c>
      <c r="Y17" s="99"/>
    </row>
    <row r="18" spans="1:25" hidden="1" x14ac:dyDescent="0.25">
      <c r="A18" s="99"/>
      <c r="B18" s="99"/>
      <c r="C18" s="99"/>
      <c r="D18" s="99">
        <v>1</v>
      </c>
      <c r="E18" s="99">
        <v>2</v>
      </c>
      <c r="F18" s="99">
        <v>3</v>
      </c>
      <c r="G18" s="99"/>
      <c r="H18" s="94"/>
      <c r="I18" s="94"/>
      <c r="J18" s="94"/>
      <c r="K18" s="94">
        <v>1</v>
      </c>
      <c r="L18" s="94">
        <v>2</v>
      </c>
      <c r="M18" s="94">
        <v>3</v>
      </c>
      <c r="N18" s="94">
        <v>4</v>
      </c>
      <c r="O18" s="94">
        <v>5</v>
      </c>
      <c r="P18" s="94"/>
      <c r="Q18" s="99"/>
      <c r="R18" s="99"/>
      <c r="S18" s="99"/>
      <c r="T18" s="99">
        <v>1</v>
      </c>
      <c r="U18" s="99">
        <v>2</v>
      </c>
      <c r="V18" s="99">
        <v>3</v>
      </c>
      <c r="W18" s="99">
        <v>4</v>
      </c>
      <c r="X18" s="99">
        <v>5</v>
      </c>
      <c r="Y18" s="99"/>
    </row>
    <row r="19" spans="1:25" ht="15.75" thickBot="1" x14ac:dyDescent="0.3">
      <c r="A19" s="99"/>
      <c r="B19" s="99"/>
      <c r="C19" s="99"/>
      <c r="D19" s="99"/>
      <c r="E19" s="99"/>
      <c r="F19" s="99"/>
      <c r="G19" s="99"/>
      <c r="H19" s="94"/>
      <c r="I19" s="94"/>
      <c r="J19" s="94"/>
      <c r="K19" s="94"/>
      <c r="L19" s="94"/>
      <c r="M19" s="94"/>
      <c r="N19" s="94"/>
      <c r="O19" s="94"/>
      <c r="P19" s="94"/>
      <c r="Q19" s="99"/>
      <c r="R19" s="99"/>
      <c r="S19" s="99"/>
      <c r="T19" s="99"/>
      <c r="U19" s="99"/>
      <c r="V19" s="99"/>
      <c r="W19" s="99"/>
      <c r="X19" s="99"/>
      <c r="Y19" s="99"/>
    </row>
    <row r="20" spans="1:25" ht="15.75" thickBot="1" x14ac:dyDescent="0.3">
      <c r="A20" s="99"/>
      <c r="B20" s="793" t="s">
        <v>291</v>
      </c>
      <c r="C20" s="794"/>
      <c r="D20" s="581">
        <v>2015</v>
      </c>
      <c r="E20" s="581">
        <v>2016</v>
      </c>
      <c r="F20" s="581">
        <v>2017</v>
      </c>
      <c r="G20" s="99"/>
      <c r="H20" s="94"/>
      <c r="I20" s="94"/>
      <c r="J20" s="580" t="s">
        <v>180</v>
      </c>
      <c r="K20" s="581">
        <v>2013</v>
      </c>
      <c r="L20" s="581">
        <v>2014</v>
      </c>
      <c r="M20" s="581">
        <v>2015</v>
      </c>
      <c r="N20" s="581">
        <v>2016</v>
      </c>
      <c r="O20" s="582">
        <v>2017</v>
      </c>
      <c r="P20" s="94"/>
      <c r="Q20" s="99"/>
      <c r="R20" s="99"/>
      <c r="S20" s="221" t="s">
        <v>185</v>
      </c>
      <c r="T20" s="577">
        <v>2013</v>
      </c>
      <c r="U20" s="584">
        <v>2014</v>
      </c>
      <c r="V20" s="584">
        <v>2015</v>
      </c>
      <c r="W20" s="584">
        <v>2016</v>
      </c>
      <c r="X20" s="585">
        <v>2017</v>
      </c>
      <c r="Y20" s="99"/>
    </row>
    <row r="21" spans="1:25" ht="15.75" thickBot="1" x14ac:dyDescent="0.3">
      <c r="A21" s="99"/>
      <c r="B21" s="795" t="str">
        <f>INDEX($C$5:$C$12,$F$17,1)</f>
        <v>D50</v>
      </c>
      <c r="C21" s="796"/>
      <c r="D21" s="200">
        <f>INDEX($D$5:$F$12,$F$17,D$18)</f>
        <v>13.20754716981132</v>
      </c>
      <c r="E21" s="200">
        <f>INDEX($D$5:$F$12,$F$17,E$18)</f>
        <v>14.545454545454545</v>
      </c>
      <c r="F21" s="200">
        <f>INDEX($D$5:$F$12,$F$17,F$18)</f>
        <v>8.9285714285714288</v>
      </c>
      <c r="G21" s="99"/>
      <c r="H21" s="94"/>
      <c r="I21" s="94"/>
      <c r="J21" s="201" t="str">
        <f>INDEX($J$5:$J$12,$O$17,1)</f>
        <v>D50</v>
      </c>
      <c r="K21" s="200">
        <f>INDEX($K$5:$O$12,$O$17,K$18)</f>
        <v>4.166666666666667</v>
      </c>
      <c r="L21" s="200">
        <f>INDEX($K$5:$O$12,$O$17,L$18)</f>
        <v>6.1224489795918364</v>
      </c>
      <c r="M21" s="200">
        <f>INDEX($K$5:$O$12,$O$17,M$18)</f>
        <v>13.20754716981132</v>
      </c>
      <c r="N21" s="200">
        <f>INDEX($K$5:$O$12,$O$17,N$18)</f>
        <v>5.4545454545454541</v>
      </c>
      <c r="O21" s="200">
        <f>INDEX($K$5:$O$12,$O$17,O$18)</f>
        <v>7.1428571428571432</v>
      </c>
      <c r="P21" s="94"/>
      <c r="Q21" s="99"/>
      <c r="R21" s="99"/>
      <c r="S21" s="211" t="str">
        <f>INDEX($S$5:$S$12,$X$17,1)</f>
        <v>D50</v>
      </c>
      <c r="T21" s="354">
        <f>INDEX($T$5:$X$12,$X$17,T$18)</f>
        <v>4.1666666666666661</v>
      </c>
      <c r="U21" s="355">
        <f>INDEX($T$5:$X$12,$X$17,U$18)</f>
        <v>427.34693877551024</v>
      </c>
      <c r="V21" s="355">
        <f>INDEX($T$5:$X$12,$X$17,V$18)</f>
        <v>57.169811320754718</v>
      </c>
      <c r="W21" s="355">
        <f>INDEX($T$5:$X$12,$X$17,W$18)</f>
        <v>29.09090909090909</v>
      </c>
      <c r="X21" s="356">
        <f>INDEX($T$5:$X$12,$X$17,X$18)</f>
        <v>158.03571428571428</v>
      </c>
      <c r="Y21" s="99"/>
    </row>
    <row r="22" spans="1:25" x14ac:dyDescent="0.25">
      <c r="A22" s="99"/>
      <c r="B22" s="797" t="s">
        <v>182</v>
      </c>
      <c r="C22" s="798"/>
      <c r="D22" s="185">
        <f t="shared" ref="D22:F24" si="0">D13</f>
        <v>6.9226729786500298</v>
      </c>
      <c r="E22" s="185">
        <f t="shared" si="0"/>
        <v>6.9464544138928996</v>
      </c>
      <c r="F22" s="185">
        <f t="shared" si="0"/>
        <v>5.3107357678053999</v>
      </c>
      <c r="G22" s="99"/>
      <c r="H22" s="94"/>
      <c r="I22" s="94"/>
      <c r="J22" s="207" t="s">
        <v>182</v>
      </c>
      <c r="K22" s="185">
        <f t="shared" ref="K22:O24" si="1">K13</f>
        <v>4.2004200420042004</v>
      </c>
      <c r="L22" s="185">
        <f t="shared" si="1"/>
        <v>2.9668411867364699</v>
      </c>
      <c r="M22" s="185">
        <f t="shared" si="1"/>
        <v>5.61377245508982</v>
      </c>
      <c r="N22" s="185">
        <f t="shared" si="1"/>
        <v>3.4732272069464498</v>
      </c>
      <c r="O22" s="186">
        <f t="shared" si="1"/>
        <v>3.4635233268296099</v>
      </c>
      <c r="P22" s="94"/>
      <c r="Q22" s="99"/>
      <c r="R22" s="99"/>
      <c r="S22" s="353" t="s">
        <v>182</v>
      </c>
      <c r="T22" s="357">
        <f t="shared" ref="T22:X24" si="2">T13</f>
        <v>68.406840684068399</v>
      </c>
      <c r="U22" s="212">
        <f t="shared" si="2"/>
        <v>82.303664921465995</v>
      </c>
      <c r="V22" s="212">
        <f t="shared" si="2"/>
        <v>37.537425149700603</v>
      </c>
      <c r="W22" s="212">
        <f t="shared" si="2"/>
        <v>14.7612156295224</v>
      </c>
      <c r="X22" s="213">
        <f t="shared" si="2"/>
        <v>80.700093515129794</v>
      </c>
      <c r="Y22" s="99"/>
    </row>
    <row r="23" spans="1:25" x14ac:dyDescent="0.25">
      <c r="A23" s="99"/>
      <c r="B23" s="788" t="s">
        <v>144</v>
      </c>
      <c r="C23" s="789"/>
      <c r="D23" s="198">
        <f t="shared" si="0"/>
        <v>5.456847474980175</v>
      </c>
      <c r="E23" s="198">
        <f t="shared" si="0"/>
        <v>4.0770425484287607</v>
      </c>
      <c r="F23" s="198">
        <f t="shared" si="0"/>
        <v>3.5956549156891899</v>
      </c>
      <c r="G23" s="99"/>
      <c r="H23" s="94"/>
      <c r="I23" s="94"/>
      <c r="J23" s="208" t="s">
        <v>144</v>
      </c>
      <c r="K23" s="198">
        <f t="shared" si="1"/>
        <v>1.9021525209924199</v>
      </c>
      <c r="L23" s="198">
        <f t="shared" si="1"/>
        <v>1.39444449643031</v>
      </c>
      <c r="M23" s="198">
        <f t="shared" si="1"/>
        <v>1.83025852950807</v>
      </c>
      <c r="N23" s="198">
        <f t="shared" si="1"/>
        <v>1.43773633943112</v>
      </c>
      <c r="O23" s="199">
        <f t="shared" si="1"/>
        <v>1.73394526391103</v>
      </c>
      <c r="P23" s="94"/>
      <c r="Q23" s="99"/>
      <c r="R23" s="99"/>
      <c r="S23" s="578" t="s">
        <v>144</v>
      </c>
      <c r="T23" s="358">
        <f t="shared" si="2"/>
        <v>32.609674159389797</v>
      </c>
      <c r="U23" s="216">
        <f t="shared" si="2"/>
        <v>34.418926721758197</v>
      </c>
      <c r="V23" s="216">
        <f t="shared" si="2"/>
        <v>27.862025594701301</v>
      </c>
      <c r="W23" s="216">
        <f t="shared" si="2"/>
        <v>18.469382206538199</v>
      </c>
      <c r="X23" s="217">
        <f t="shared" si="2"/>
        <v>22.313137738223499</v>
      </c>
      <c r="Y23" s="99"/>
    </row>
    <row r="24" spans="1:25" ht="15.75" thickBot="1" x14ac:dyDescent="0.3">
      <c r="A24" s="99"/>
      <c r="B24" s="790" t="s">
        <v>142</v>
      </c>
      <c r="C24" s="791"/>
      <c r="D24" s="187">
        <f t="shared" si="0"/>
        <v>3.6823885343605545</v>
      </c>
      <c r="E24" s="187">
        <f t="shared" si="0"/>
        <v>2.857308051536414</v>
      </c>
      <c r="F24" s="187">
        <f t="shared" si="0"/>
        <v>2.5035164620209001</v>
      </c>
      <c r="G24" s="99"/>
      <c r="H24" s="94"/>
      <c r="I24" s="94"/>
      <c r="J24" s="209" t="s">
        <v>142</v>
      </c>
      <c r="K24" s="187">
        <f t="shared" si="1"/>
        <v>1.22069524872276</v>
      </c>
      <c r="L24" s="187">
        <f t="shared" si="1"/>
        <v>1.0993812216535901</v>
      </c>
      <c r="M24" s="187">
        <f t="shared" si="1"/>
        <v>1.2192603044153101</v>
      </c>
      <c r="N24" s="187">
        <f t="shared" si="1"/>
        <v>0.94836664297513495</v>
      </c>
      <c r="O24" s="188">
        <f t="shared" si="1"/>
        <v>1.07539366925296</v>
      </c>
      <c r="P24" s="94"/>
      <c r="Q24" s="99"/>
      <c r="R24" s="99"/>
      <c r="S24" s="579" t="s">
        <v>142</v>
      </c>
      <c r="T24" s="359">
        <f t="shared" si="2"/>
        <v>21.270614708994099</v>
      </c>
      <c r="U24" s="214">
        <f t="shared" si="2"/>
        <v>21.5702031254751</v>
      </c>
      <c r="V24" s="214">
        <f t="shared" si="2"/>
        <v>18.333780119100499</v>
      </c>
      <c r="W24" s="214">
        <f t="shared" si="2"/>
        <v>12.6506889806041</v>
      </c>
      <c r="X24" s="215">
        <f t="shared" si="2"/>
        <v>14.6640680739334</v>
      </c>
      <c r="Y24" s="99"/>
    </row>
    <row r="25" spans="1:25" x14ac:dyDescent="0.25">
      <c r="A25" s="99"/>
      <c r="B25" s="99"/>
      <c r="C25" s="99"/>
      <c r="D25" s="99"/>
      <c r="E25" s="99"/>
      <c r="F25" s="99"/>
      <c r="G25" s="99"/>
      <c r="H25" s="94"/>
      <c r="I25" s="94"/>
      <c r="J25" s="94"/>
      <c r="K25" s="94"/>
      <c r="L25" s="94"/>
      <c r="M25" s="94"/>
      <c r="N25" s="94"/>
      <c r="O25" s="94"/>
      <c r="P25" s="94"/>
      <c r="Q25" s="99"/>
      <c r="R25" s="99"/>
      <c r="S25" s="99"/>
      <c r="T25" s="99"/>
      <c r="U25" s="99"/>
      <c r="V25" s="99"/>
      <c r="W25" s="99"/>
      <c r="X25" s="99"/>
      <c r="Y25" s="99"/>
    </row>
    <row r="26" spans="1:25" x14ac:dyDescent="0.25">
      <c r="A26" s="99"/>
      <c r="B26" s="99"/>
      <c r="C26" s="99"/>
      <c r="D26" s="99"/>
      <c r="E26" s="99"/>
      <c r="F26" s="99"/>
      <c r="G26" s="99"/>
      <c r="H26" s="94"/>
      <c r="I26" s="94"/>
      <c r="J26" s="94"/>
      <c r="K26" s="94"/>
      <c r="L26" s="94"/>
      <c r="M26" s="94"/>
      <c r="N26" s="94"/>
      <c r="O26" s="94"/>
      <c r="P26" s="94"/>
      <c r="Q26" s="99"/>
      <c r="R26" s="99"/>
      <c r="S26" s="99"/>
      <c r="T26" s="99"/>
      <c r="U26" s="99"/>
      <c r="V26" s="99"/>
      <c r="W26" s="99"/>
      <c r="X26" s="99"/>
      <c r="Y26" s="99"/>
    </row>
    <row r="27" spans="1:25" x14ac:dyDescent="0.25">
      <c r="A27" s="99"/>
      <c r="B27" s="99"/>
      <c r="C27" s="99"/>
      <c r="D27" s="99"/>
      <c r="E27" s="99"/>
      <c r="F27" s="99"/>
      <c r="G27" s="99"/>
      <c r="H27" s="94"/>
      <c r="I27" s="94"/>
      <c r="J27" s="94"/>
      <c r="K27" s="94"/>
      <c r="L27" s="94"/>
      <c r="M27" s="94"/>
      <c r="N27" s="94"/>
      <c r="O27" s="94"/>
      <c r="P27" s="94"/>
      <c r="Q27" s="99"/>
      <c r="R27" s="99"/>
      <c r="S27" s="99"/>
      <c r="T27" s="99"/>
      <c r="U27" s="99"/>
      <c r="V27" s="99"/>
      <c r="W27" s="99"/>
      <c r="X27" s="99"/>
      <c r="Y27" s="99"/>
    </row>
    <row r="28" spans="1:25" x14ac:dyDescent="0.25">
      <c r="A28" s="99"/>
      <c r="B28" s="99"/>
      <c r="C28" s="99"/>
      <c r="D28" s="99"/>
      <c r="E28" s="99"/>
      <c r="F28" s="99"/>
      <c r="G28" s="99"/>
      <c r="H28" s="94"/>
      <c r="I28" s="94"/>
      <c r="J28" s="94"/>
      <c r="K28" s="94"/>
      <c r="L28" s="94"/>
      <c r="M28" s="94"/>
      <c r="N28" s="94"/>
      <c r="O28" s="94"/>
      <c r="P28" s="94"/>
      <c r="Q28" s="99"/>
      <c r="R28" s="99"/>
      <c r="S28" s="99"/>
      <c r="T28" s="99"/>
      <c r="U28" s="99"/>
      <c r="V28" s="99"/>
      <c r="W28" s="99"/>
      <c r="X28" s="99"/>
      <c r="Y28" s="99"/>
    </row>
    <row r="29" spans="1:25" x14ac:dyDescent="0.25">
      <c r="A29" s="99"/>
      <c r="B29" s="99"/>
      <c r="C29" s="99"/>
      <c r="D29" s="99"/>
      <c r="E29" s="99"/>
      <c r="F29" s="99"/>
      <c r="G29" s="99"/>
      <c r="H29" s="94"/>
      <c r="I29" s="94"/>
      <c r="J29" s="94"/>
      <c r="K29" s="94"/>
      <c r="L29" s="94"/>
      <c r="M29" s="94"/>
      <c r="N29" s="94"/>
      <c r="O29" s="94"/>
      <c r="P29" s="94"/>
      <c r="Q29" s="99"/>
      <c r="R29" s="99"/>
      <c r="S29" s="99"/>
      <c r="T29" s="99"/>
      <c r="U29" s="99"/>
      <c r="V29" s="99"/>
      <c r="W29" s="99"/>
      <c r="X29" s="99"/>
      <c r="Y29" s="99"/>
    </row>
    <row r="30" spans="1:25" x14ac:dyDescent="0.25">
      <c r="A30" s="99"/>
      <c r="B30" s="99"/>
      <c r="C30" s="99"/>
      <c r="D30" s="99"/>
      <c r="E30" s="99"/>
      <c r="F30" s="99"/>
      <c r="G30" s="99"/>
      <c r="H30" s="94"/>
      <c r="I30" s="94"/>
      <c r="J30" s="94"/>
      <c r="K30" s="94"/>
      <c r="L30" s="94"/>
      <c r="M30" s="94"/>
      <c r="N30" s="94"/>
      <c r="O30" s="94"/>
      <c r="P30" s="94"/>
      <c r="Q30" s="99"/>
      <c r="R30" s="99"/>
      <c r="S30" s="99"/>
      <c r="T30" s="99"/>
      <c r="U30" s="99"/>
      <c r="V30" s="99"/>
      <c r="W30" s="99"/>
      <c r="X30" s="99"/>
      <c r="Y30" s="99"/>
    </row>
    <row r="31" spans="1:25" x14ac:dyDescent="0.25">
      <c r="A31" s="99"/>
      <c r="B31" s="99"/>
      <c r="C31" s="99"/>
      <c r="D31" s="99"/>
      <c r="E31" s="99"/>
      <c r="F31" s="99"/>
      <c r="G31" s="99"/>
      <c r="H31" s="94"/>
      <c r="I31" s="94"/>
      <c r="J31" s="94"/>
      <c r="K31" s="94"/>
      <c r="L31" s="94"/>
      <c r="M31" s="94"/>
      <c r="N31" s="94"/>
      <c r="O31" s="94"/>
      <c r="P31" s="94"/>
      <c r="Q31" s="99"/>
      <c r="R31" s="99"/>
      <c r="S31" s="99"/>
      <c r="T31" s="99"/>
      <c r="U31" s="99"/>
      <c r="V31" s="99"/>
      <c r="W31" s="99"/>
      <c r="X31" s="99"/>
      <c r="Y31" s="99"/>
    </row>
    <row r="32" spans="1:25" x14ac:dyDescent="0.25">
      <c r="A32" s="99"/>
      <c r="B32" s="99"/>
      <c r="C32" s="99"/>
      <c r="D32" s="99"/>
      <c r="E32" s="99"/>
      <c r="F32" s="99"/>
      <c r="G32" s="99"/>
      <c r="H32" s="94"/>
      <c r="I32" s="94"/>
      <c r="J32" s="94"/>
      <c r="K32" s="94"/>
      <c r="L32" s="94"/>
      <c r="M32" s="94"/>
      <c r="N32" s="94"/>
      <c r="O32" s="94"/>
      <c r="P32" s="94"/>
      <c r="Q32" s="99"/>
      <c r="R32" s="99"/>
      <c r="S32" s="99"/>
      <c r="T32" s="99"/>
      <c r="U32" s="99"/>
      <c r="V32" s="99"/>
      <c r="W32" s="99"/>
      <c r="X32" s="99"/>
      <c r="Y32" s="99"/>
    </row>
    <row r="33" spans="1:25" x14ac:dyDescent="0.25">
      <c r="A33" s="99"/>
      <c r="B33" s="99"/>
      <c r="C33" s="99"/>
      <c r="D33" s="99"/>
      <c r="E33" s="99"/>
      <c r="F33" s="99"/>
      <c r="G33" s="99"/>
      <c r="H33" s="94"/>
      <c r="I33" s="94"/>
      <c r="J33" s="94"/>
      <c r="K33" s="94"/>
      <c r="L33" s="94"/>
      <c r="M33" s="94"/>
      <c r="N33" s="94"/>
      <c r="O33" s="94"/>
      <c r="P33" s="94"/>
      <c r="Q33" s="99"/>
      <c r="R33" s="99"/>
      <c r="S33" s="99"/>
      <c r="T33" s="99"/>
      <c r="U33" s="99"/>
      <c r="V33" s="99"/>
      <c r="W33" s="99"/>
      <c r="X33" s="99"/>
      <c r="Y33" s="99"/>
    </row>
    <row r="34" spans="1:25" x14ac:dyDescent="0.25">
      <c r="A34" s="99"/>
      <c r="B34" s="99"/>
      <c r="C34" s="99"/>
      <c r="D34" s="99"/>
      <c r="E34" s="99"/>
      <c r="F34" s="99"/>
      <c r="G34" s="99"/>
      <c r="H34" s="94"/>
      <c r="I34" s="94"/>
      <c r="J34" s="94"/>
      <c r="K34" s="94"/>
      <c r="L34" s="94"/>
      <c r="M34" s="94"/>
      <c r="N34" s="94"/>
      <c r="O34" s="94"/>
      <c r="P34" s="94"/>
      <c r="Q34" s="99"/>
      <c r="R34" s="99"/>
      <c r="S34" s="99"/>
      <c r="T34" s="99"/>
      <c r="U34" s="99"/>
      <c r="V34" s="99"/>
      <c r="W34" s="99"/>
      <c r="X34" s="99"/>
      <c r="Y34" s="99"/>
    </row>
    <row r="35" spans="1:25" x14ac:dyDescent="0.25">
      <c r="A35" s="99"/>
      <c r="B35" s="99"/>
      <c r="C35" s="99"/>
      <c r="D35" s="99"/>
      <c r="E35" s="99"/>
      <c r="F35" s="99"/>
      <c r="G35" s="99"/>
      <c r="H35" s="94"/>
      <c r="I35" s="94"/>
      <c r="J35" s="94"/>
      <c r="K35" s="94"/>
      <c r="L35" s="94"/>
      <c r="M35" s="94"/>
      <c r="N35" s="94"/>
      <c r="O35" s="94"/>
      <c r="P35" s="94"/>
      <c r="Q35" s="99"/>
      <c r="R35" s="99"/>
      <c r="S35" s="99"/>
      <c r="T35" s="99"/>
      <c r="U35" s="99"/>
      <c r="V35" s="99"/>
      <c r="W35" s="99"/>
      <c r="X35" s="99"/>
      <c r="Y35" s="99"/>
    </row>
    <row r="36" spans="1:25" x14ac:dyDescent="0.25">
      <c r="A36" s="99"/>
      <c r="B36" s="99"/>
      <c r="C36" s="99"/>
      <c r="D36" s="99"/>
      <c r="E36" s="99"/>
      <c r="F36" s="99"/>
      <c r="G36" s="99"/>
      <c r="H36" s="94"/>
      <c r="I36" s="94"/>
      <c r="J36" s="94"/>
      <c r="K36" s="94"/>
      <c r="L36" s="94"/>
      <c r="M36" s="94"/>
      <c r="N36" s="94"/>
      <c r="O36" s="94"/>
      <c r="P36" s="94"/>
      <c r="Q36" s="99"/>
      <c r="R36" s="99"/>
      <c r="S36" s="99"/>
      <c r="T36" s="99"/>
      <c r="U36" s="99"/>
      <c r="V36" s="99"/>
      <c r="W36" s="99"/>
      <c r="X36" s="99"/>
      <c r="Y36" s="99"/>
    </row>
    <row r="37" spans="1:25" x14ac:dyDescent="0.25">
      <c r="A37" s="99"/>
      <c r="B37" s="99"/>
      <c r="C37" s="99"/>
      <c r="D37" s="99"/>
      <c r="E37" s="99"/>
      <c r="F37" s="99"/>
      <c r="G37" s="99"/>
      <c r="H37" s="94"/>
      <c r="I37" s="94"/>
      <c r="J37" s="94"/>
      <c r="K37" s="94"/>
      <c r="L37" s="94"/>
      <c r="M37" s="94"/>
      <c r="N37" s="94"/>
      <c r="O37" s="94"/>
      <c r="P37" s="94"/>
      <c r="Q37" s="99"/>
      <c r="R37" s="99"/>
      <c r="S37" s="99"/>
      <c r="T37" s="99"/>
      <c r="U37" s="99"/>
      <c r="V37" s="99"/>
      <c r="W37" s="99"/>
      <c r="X37" s="99"/>
      <c r="Y37" s="99"/>
    </row>
    <row r="38" spans="1:25" x14ac:dyDescent="0.25">
      <c r="A38" s="99"/>
      <c r="B38" s="99"/>
      <c r="C38" s="99"/>
      <c r="D38" s="99"/>
      <c r="E38" s="99"/>
      <c r="F38" s="99"/>
      <c r="G38" s="99"/>
      <c r="H38" s="94"/>
      <c r="I38" s="94"/>
      <c r="J38" s="94"/>
      <c r="K38" s="94"/>
      <c r="L38" s="94"/>
      <c r="M38" s="94"/>
      <c r="N38" s="94"/>
      <c r="O38" s="94"/>
      <c r="P38" s="94"/>
      <c r="Q38" s="99"/>
      <c r="R38" s="99"/>
      <c r="S38" s="99"/>
      <c r="T38" s="99"/>
      <c r="U38" s="99"/>
      <c r="V38" s="99"/>
      <c r="W38" s="99"/>
      <c r="X38" s="99"/>
      <c r="Y38" s="99"/>
    </row>
    <row r="39" spans="1:25" x14ac:dyDescent="0.25">
      <c r="A39" s="99"/>
      <c r="B39" s="99"/>
      <c r="C39" s="99"/>
      <c r="D39" s="99"/>
      <c r="E39" s="99"/>
      <c r="F39" s="99"/>
      <c r="G39" s="99"/>
      <c r="H39" s="94"/>
      <c r="I39" s="94"/>
      <c r="J39" s="94"/>
      <c r="K39" s="94"/>
      <c r="L39" s="94"/>
      <c r="M39" s="94"/>
      <c r="N39" s="94"/>
      <c r="O39" s="94"/>
      <c r="P39" s="94"/>
      <c r="Q39" s="99"/>
      <c r="R39" s="99"/>
      <c r="S39" s="99"/>
      <c r="T39" s="99"/>
      <c r="U39" s="99"/>
      <c r="V39" s="99"/>
      <c r="W39" s="99"/>
      <c r="X39" s="99"/>
      <c r="Y39" s="99"/>
    </row>
    <row r="40" spans="1:25" x14ac:dyDescent="0.25">
      <c r="A40" s="99"/>
      <c r="B40" s="99"/>
      <c r="C40" s="99"/>
      <c r="D40" s="99"/>
      <c r="E40" s="99"/>
      <c r="F40" s="99"/>
      <c r="G40" s="99"/>
      <c r="H40" s="94"/>
      <c r="I40" s="94"/>
      <c r="J40" s="94"/>
      <c r="K40" s="94"/>
      <c r="L40" s="94"/>
      <c r="M40" s="94"/>
      <c r="N40" s="94"/>
      <c r="O40" s="94"/>
      <c r="P40" s="94"/>
      <c r="Q40" s="99"/>
      <c r="R40" s="99"/>
      <c r="S40" s="99"/>
      <c r="T40" s="99"/>
      <c r="U40" s="99"/>
      <c r="V40" s="99"/>
      <c r="W40" s="99"/>
      <c r="X40" s="99"/>
      <c r="Y40" s="99"/>
    </row>
    <row r="41" spans="1:25" x14ac:dyDescent="0.25">
      <c r="A41" s="99"/>
      <c r="B41" s="99"/>
      <c r="C41" s="99"/>
      <c r="D41" s="99"/>
      <c r="E41" s="99"/>
      <c r="F41" s="99"/>
      <c r="G41" s="99"/>
      <c r="H41" s="94"/>
      <c r="I41" s="94"/>
      <c r="J41" s="94"/>
      <c r="K41" s="94"/>
      <c r="L41" s="94"/>
      <c r="M41" s="94"/>
      <c r="N41" s="94"/>
      <c r="O41" s="94"/>
      <c r="P41" s="94"/>
      <c r="Q41" s="99"/>
      <c r="R41" s="99"/>
      <c r="S41" s="99"/>
      <c r="T41" s="99"/>
      <c r="U41" s="99"/>
      <c r="V41" s="99"/>
      <c r="W41" s="99"/>
      <c r="X41" s="99"/>
      <c r="Y41" s="99"/>
    </row>
    <row r="42" spans="1:25" x14ac:dyDescent="0.25">
      <c r="A42" s="99"/>
      <c r="B42" s="99"/>
      <c r="C42" s="99"/>
      <c r="D42" s="99"/>
      <c r="E42" s="99"/>
      <c r="F42" s="99"/>
      <c r="G42" s="99"/>
      <c r="H42" s="94"/>
      <c r="I42" s="94"/>
      <c r="J42" s="94"/>
      <c r="K42" s="94"/>
      <c r="L42" s="94"/>
      <c r="M42" s="94"/>
      <c r="N42" s="94"/>
      <c r="O42" s="94"/>
      <c r="P42" s="94"/>
      <c r="Q42" s="99"/>
      <c r="R42" s="99"/>
      <c r="S42" s="99"/>
      <c r="T42" s="99"/>
      <c r="U42" s="99"/>
      <c r="V42" s="99"/>
      <c r="W42" s="99"/>
      <c r="X42" s="99"/>
      <c r="Y42" s="99"/>
    </row>
    <row r="43" spans="1:25" x14ac:dyDescent="0.25">
      <c r="A43" s="99"/>
      <c r="B43" s="99"/>
      <c r="C43" s="99"/>
      <c r="D43" s="99"/>
      <c r="E43" s="99"/>
      <c r="F43" s="99"/>
      <c r="G43" s="99"/>
      <c r="H43" s="94"/>
      <c r="I43" s="94"/>
      <c r="J43" s="94"/>
      <c r="K43" s="94"/>
      <c r="L43" s="94"/>
      <c r="M43" s="94"/>
      <c r="N43" s="94"/>
      <c r="O43" s="94"/>
      <c r="P43" s="94"/>
      <c r="Q43" s="99"/>
      <c r="R43" s="99"/>
      <c r="S43" s="99"/>
      <c r="T43" s="99"/>
      <c r="U43" s="99"/>
      <c r="V43" s="99"/>
      <c r="W43" s="99"/>
      <c r="X43" s="99"/>
      <c r="Y43" s="99"/>
    </row>
    <row r="44" spans="1:25" x14ac:dyDescent="0.25">
      <c r="A44" s="99"/>
      <c r="B44" s="99"/>
      <c r="C44" s="99"/>
      <c r="D44" s="99"/>
      <c r="E44" s="99"/>
      <c r="F44" s="99"/>
      <c r="G44" s="99"/>
      <c r="H44" s="94"/>
      <c r="I44" s="94"/>
      <c r="J44" s="94"/>
      <c r="K44" s="94"/>
      <c r="L44" s="94"/>
      <c r="M44" s="94"/>
      <c r="N44" s="94"/>
      <c r="O44" s="94"/>
      <c r="P44" s="94"/>
      <c r="Q44" s="99"/>
      <c r="R44" s="99"/>
      <c r="S44" s="99"/>
      <c r="T44" s="99"/>
      <c r="U44" s="99"/>
      <c r="V44" s="99"/>
      <c r="W44" s="99"/>
      <c r="X44" s="99"/>
      <c r="Y44" s="99"/>
    </row>
    <row r="45" spans="1:25" x14ac:dyDescent="0.25">
      <c r="H45" s="189"/>
      <c r="I45" s="189"/>
      <c r="J45" s="189"/>
      <c r="K45" s="189"/>
      <c r="L45" s="189"/>
      <c r="M45" s="189"/>
      <c r="N45" s="189"/>
      <c r="O45" s="189"/>
      <c r="P45" s="189"/>
      <c r="Q45" s="189"/>
      <c r="R45" s="189"/>
      <c r="S45" s="189"/>
      <c r="T45" s="189"/>
      <c r="U45" s="189"/>
      <c r="V45" s="189"/>
      <c r="W45" s="189"/>
      <c r="X45" s="189"/>
      <c r="Y45" s="189"/>
    </row>
    <row r="46" spans="1:25" x14ac:dyDescent="0.25">
      <c r="H46" s="189"/>
      <c r="I46" s="189"/>
      <c r="J46" s="189"/>
      <c r="K46" s="189"/>
      <c r="L46" s="189"/>
      <c r="M46" s="189"/>
      <c r="N46" s="189"/>
      <c r="O46" s="189"/>
      <c r="P46" s="189"/>
      <c r="Q46" s="189"/>
      <c r="R46" s="189"/>
      <c r="S46" s="189"/>
      <c r="T46" s="189"/>
      <c r="U46" s="189"/>
      <c r="V46" s="189"/>
      <c r="W46" s="189"/>
      <c r="X46" s="189"/>
      <c r="Y46" s="189"/>
    </row>
    <row r="47" spans="1:25" x14ac:dyDescent="0.25">
      <c r="H47" s="189"/>
      <c r="I47" s="189"/>
      <c r="J47" s="189"/>
      <c r="K47" s="189"/>
      <c r="L47" s="189"/>
      <c r="M47" s="189"/>
      <c r="N47" s="189"/>
      <c r="O47" s="189"/>
      <c r="P47" s="189"/>
      <c r="Q47" s="189"/>
      <c r="R47" s="189"/>
      <c r="S47" s="189"/>
      <c r="T47" s="189"/>
      <c r="U47" s="189"/>
      <c r="V47" s="189"/>
      <c r="W47" s="189"/>
      <c r="X47" s="189"/>
      <c r="Y47" s="189"/>
    </row>
    <row r="48" spans="1:25" x14ac:dyDescent="0.25">
      <c r="H48" s="189"/>
      <c r="I48" s="189"/>
      <c r="J48" s="189"/>
      <c r="K48" s="189"/>
      <c r="L48" s="189"/>
      <c r="M48" s="189"/>
      <c r="N48" s="189"/>
      <c r="O48" s="189"/>
      <c r="P48" s="189"/>
      <c r="Q48" s="189"/>
      <c r="R48" s="189"/>
      <c r="S48" s="189"/>
      <c r="T48" s="189"/>
      <c r="U48" s="189"/>
      <c r="V48" s="189"/>
      <c r="W48" s="189"/>
      <c r="X48" s="189"/>
      <c r="Y48" s="189"/>
    </row>
    <row r="49" spans="8:25" x14ac:dyDescent="0.25">
      <c r="H49" s="189"/>
      <c r="I49" s="189"/>
      <c r="J49" s="189"/>
      <c r="K49" s="189"/>
      <c r="L49" s="189"/>
      <c r="M49" s="189"/>
      <c r="N49" s="189"/>
      <c r="O49" s="189"/>
      <c r="P49" s="189"/>
      <c r="Q49" s="189"/>
      <c r="R49" s="189"/>
      <c r="S49" s="189"/>
      <c r="T49" s="189"/>
      <c r="U49" s="189"/>
      <c r="V49" s="189"/>
      <c r="W49" s="189"/>
      <c r="X49" s="189"/>
      <c r="Y49" s="189"/>
    </row>
    <row r="50" spans="8:25" x14ac:dyDescent="0.25">
      <c r="H50" s="189"/>
      <c r="I50" s="189"/>
      <c r="J50" s="189"/>
      <c r="K50" s="189"/>
      <c r="L50" s="189"/>
      <c r="M50" s="189"/>
      <c r="N50" s="189"/>
      <c r="O50" s="189"/>
      <c r="P50" s="189"/>
      <c r="Q50" s="189"/>
      <c r="R50" s="189"/>
      <c r="S50" s="189"/>
      <c r="T50" s="189"/>
      <c r="U50" s="189"/>
      <c r="V50" s="189"/>
      <c r="W50" s="189"/>
      <c r="X50" s="189"/>
      <c r="Y50" s="189"/>
    </row>
    <row r="51" spans="8:25" x14ac:dyDescent="0.25">
      <c r="H51" s="189"/>
      <c r="I51" s="189"/>
      <c r="J51" s="189"/>
      <c r="K51" s="189"/>
      <c r="L51" s="189"/>
      <c r="M51" s="189"/>
      <c r="N51" s="189"/>
      <c r="O51" s="189"/>
      <c r="P51" s="189"/>
      <c r="Q51" s="189"/>
      <c r="R51" s="189"/>
      <c r="S51" s="189"/>
      <c r="T51" s="189"/>
      <c r="U51" s="189"/>
      <c r="V51" s="189"/>
      <c r="W51" s="189"/>
      <c r="X51" s="189"/>
      <c r="Y51" s="189"/>
    </row>
    <row r="52" spans="8:25" x14ac:dyDescent="0.25">
      <c r="H52" s="189"/>
      <c r="I52" s="189"/>
      <c r="J52" s="189"/>
      <c r="K52" s="189"/>
      <c r="L52" s="189"/>
      <c r="M52" s="189"/>
      <c r="N52" s="189"/>
      <c r="O52" s="189"/>
      <c r="P52" s="189"/>
      <c r="Q52" s="189"/>
      <c r="R52" s="189"/>
      <c r="S52" s="189"/>
      <c r="T52" s="189"/>
      <c r="U52" s="189"/>
      <c r="V52" s="189"/>
      <c r="W52" s="189"/>
      <c r="X52" s="189"/>
      <c r="Y52" s="189"/>
    </row>
    <row r="53" spans="8:25" x14ac:dyDescent="0.25">
      <c r="H53" s="189"/>
      <c r="I53" s="189"/>
      <c r="J53" s="189"/>
      <c r="K53" s="189"/>
      <c r="L53" s="189"/>
      <c r="M53" s="189"/>
      <c r="N53" s="189"/>
      <c r="O53" s="189"/>
      <c r="P53" s="189"/>
      <c r="Q53" s="189"/>
      <c r="R53" s="189"/>
      <c r="S53" s="189"/>
      <c r="T53" s="189"/>
      <c r="U53" s="189"/>
      <c r="V53" s="189"/>
      <c r="W53" s="189"/>
      <c r="X53" s="189"/>
      <c r="Y53" s="189"/>
    </row>
    <row r="54" spans="8:25" x14ac:dyDescent="0.25">
      <c r="H54" s="189"/>
      <c r="I54" s="189"/>
      <c r="J54" s="189"/>
      <c r="K54" s="189"/>
      <c r="L54" s="189"/>
      <c r="M54" s="189"/>
      <c r="N54" s="189"/>
      <c r="O54" s="189"/>
      <c r="P54" s="189"/>
      <c r="Q54" s="189"/>
      <c r="R54" s="189"/>
      <c r="S54" s="189"/>
      <c r="T54" s="189"/>
      <c r="U54" s="189"/>
      <c r="V54" s="189"/>
      <c r="W54" s="189"/>
      <c r="X54" s="189"/>
      <c r="Y54" s="189"/>
    </row>
    <row r="55" spans="8:25" x14ac:dyDescent="0.25">
      <c r="H55" s="189"/>
      <c r="I55" s="189"/>
      <c r="J55" s="189"/>
      <c r="K55" s="189"/>
      <c r="L55" s="189"/>
      <c r="M55" s="189"/>
      <c r="N55" s="189"/>
      <c r="O55" s="189"/>
      <c r="P55" s="189"/>
      <c r="Q55" s="189"/>
      <c r="R55" s="189"/>
      <c r="S55" s="189"/>
      <c r="T55" s="189"/>
      <c r="U55" s="189"/>
      <c r="V55" s="189"/>
      <c r="W55" s="189"/>
      <c r="X55" s="189"/>
      <c r="Y55" s="189"/>
    </row>
    <row r="56" spans="8:25" x14ac:dyDescent="0.25">
      <c r="H56" s="189"/>
      <c r="I56" s="189"/>
      <c r="J56" s="189"/>
      <c r="K56" s="189"/>
      <c r="L56" s="189"/>
      <c r="M56" s="189"/>
      <c r="N56" s="189"/>
      <c r="O56" s="189"/>
      <c r="P56" s="189"/>
      <c r="Q56" s="189"/>
      <c r="R56" s="189"/>
      <c r="S56" s="189"/>
      <c r="T56" s="189"/>
      <c r="U56" s="189"/>
      <c r="V56" s="189"/>
      <c r="W56" s="189"/>
      <c r="X56" s="189"/>
      <c r="Y56" s="189"/>
    </row>
    <row r="57" spans="8:25" x14ac:dyDescent="0.25">
      <c r="H57" s="189"/>
      <c r="I57" s="189"/>
      <c r="J57" s="189"/>
      <c r="K57" s="189"/>
      <c r="L57" s="189"/>
      <c r="M57" s="189"/>
      <c r="N57" s="189"/>
      <c r="O57" s="189"/>
      <c r="P57" s="189"/>
      <c r="Q57" s="189"/>
      <c r="R57" s="189"/>
      <c r="S57" s="189"/>
      <c r="T57" s="189"/>
      <c r="U57" s="189"/>
      <c r="V57" s="189"/>
      <c r="W57" s="189"/>
      <c r="X57" s="189"/>
      <c r="Y57" s="189"/>
    </row>
    <row r="58" spans="8:25" x14ac:dyDescent="0.25">
      <c r="H58" s="189"/>
      <c r="I58" s="189"/>
      <c r="J58" s="189"/>
      <c r="K58" s="189"/>
      <c r="L58" s="189"/>
      <c r="M58" s="189"/>
      <c r="N58" s="189"/>
      <c r="O58" s="189"/>
      <c r="P58" s="189"/>
      <c r="Q58" s="189"/>
      <c r="R58" s="189"/>
      <c r="S58" s="189"/>
      <c r="T58" s="189"/>
      <c r="U58" s="189"/>
      <c r="V58" s="189"/>
      <c r="W58" s="189"/>
      <c r="X58" s="189"/>
      <c r="Y58" s="189"/>
    </row>
    <row r="59" spans="8:25" x14ac:dyDescent="0.25">
      <c r="H59" s="189"/>
      <c r="I59" s="189"/>
      <c r="J59" s="189"/>
      <c r="K59" s="189"/>
      <c r="L59" s="189"/>
      <c r="M59" s="189"/>
      <c r="N59" s="189"/>
      <c r="O59" s="189"/>
      <c r="P59" s="189"/>
      <c r="Q59" s="189"/>
      <c r="R59" s="189"/>
      <c r="S59" s="189"/>
      <c r="T59" s="189"/>
      <c r="U59" s="189"/>
      <c r="V59" s="189"/>
      <c r="W59" s="189"/>
      <c r="X59" s="189"/>
      <c r="Y59" s="189"/>
    </row>
    <row r="60" spans="8:25" x14ac:dyDescent="0.25">
      <c r="H60" s="189"/>
      <c r="I60" s="189"/>
      <c r="J60" s="189"/>
      <c r="K60" s="189"/>
      <c r="L60" s="189"/>
      <c r="M60" s="189"/>
      <c r="N60" s="189"/>
      <c r="O60" s="189"/>
      <c r="P60" s="189"/>
      <c r="Q60" s="189"/>
      <c r="R60" s="189"/>
      <c r="S60" s="189"/>
      <c r="T60" s="189"/>
      <c r="U60" s="189"/>
      <c r="V60" s="189"/>
      <c r="W60" s="189"/>
      <c r="X60" s="189"/>
      <c r="Y60" s="189"/>
    </row>
    <row r="61" spans="8:25" x14ac:dyDescent="0.25">
      <c r="H61" s="189"/>
      <c r="I61" s="189"/>
      <c r="J61" s="189"/>
      <c r="K61" s="189"/>
      <c r="L61" s="189"/>
      <c r="M61" s="189"/>
      <c r="N61" s="189"/>
      <c r="O61" s="189"/>
      <c r="P61" s="189"/>
      <c r="Q61" s="189"/>
      <c r="R61" s="189"/>
      <c r="S61" s="189"/>
      <c r="T61" s="189"/>
      <c r="U61" s="189"/>
      <c r="V61" s="189"/>
      <c r="W61" s="189"/>
      <c r="X61" s="189"/>
      <c r="Y61" s="189"/>
    </row>
    <row r="62" spans="8:25" x14ac:dyDescent="0.25">
      <c r="H62" s="189"/>
      <c r="I62" s="189"/>
      <c r="J62" s="189"/>
      <c r="K62" s="189"/>
      <c r="L62" s="189"/>
      <c r="M62" s="189"/>
      <c r="N62" s="189"/>
      <c r="O62" s="189"/>
      <c r="P62" s="189"/>
      <c r="Q62" s="189"/>
      <c r="R62" s="189"/>
      <c r="S62" s="189"/>
      <c r="T62" s="189"/>
      <c r="U62" s="189"/>
      <c r="V62" s="189"/>
      <c r="W62" s="189"/>
      <c r="X62" s="189"/>
      <c r="Y62" s="189"/>
    </row>
    <row r="63" spans="8:25" x14ac:dyDescent="0.25">
      <c r="H63" s="189"/>
      <c r="I63" s="189"/>
      <c r="J63" s="189"/>
      <c r="K63" s="189"/>
      <c r="L63" s="189"/>
      <c r="M63" s="189"/>
      <c r="N63" s="189"/>
      <c r="O63" s="189"/>
      <c r="P63" s="189"/>
      <c r="Q63" s="189"/>
      <c r="R63" s="189"/>
      <c r="S63" s="189"/>
      <c r="T63" s="189"/>
      <c r="U63" s="189"/>
      <c r="V63" s="189"/>
      <c r="W63" s="189"/>
      <c r="X63" s="189"/>
      <c r="Y63" s="189"/>
    </row>
    <row r="64" spans="8:25" x14ac:dyDescent="0.25">
      <c r="H64" s="189"/>
      <c r="I64" s="189"/>
      <c r="J64" s="189"/>
      <c r="K64" s="189"/>
      <c r="L64" s="189"/>
      <c r="M64" s="189"/>
      <c r="N64" s="189"/>
      <c r="O64" s="189"/>
      <c r="P64" s="189"/>
      <c r="Q64" s="189"/>
      <c r="R64" s="189"/>
      <c r="S64" s="189"/>
      <c r="T64" s="189"/>
      <c r="U64" s="189"/>
      <c r="V64" s="189"/>
      <c r="W64" s="189"/>
      <c r="X64" s="189"/>
      <c r="Y64" s="189"/>
    </row>
    <row r="65" spans="8:25" x14ac:dyDescent="0.25">
      <c r="H65" s="189"/>
      <c r="I65" s="189"/>
      <c r="J65" s="189"/>
      <c r="K65" s="189"/>
      <c r="L65" s="189"/>
      <c r="M65" s="189"/>
      <c r="N65" s="189"/>
      <c r="O65" s="189"/>
      <c r="P65" s="189"/>
      <c r="Q65" s="189"/>
      <c r="R65" s="189"/>
      <c r="S65" s="189"/>
      <c r="T65" s="189"/>
      <c r="U65" s="189"/>
      <c r="V65" s="189"/>
      <c r="W65" s="189"/>
      <c r="X65" s="189"/>
      <c r="Y65" s="189"/>
    </row>
    <row r="66" spans="8:25" x14ac:dyDescent="0.25">
      <c r="H66" s="189"/>
      <c r="I66" s="189"/>
      <c r="J66" s="189"/>
      <c r="K66" s="189"/>
      <c r="L66" s="189"/>
      <c r="M66" s="189"/>
      <c r="N66" s="189"/>
      <c r="O66" s="189"/>
      <c r="P66" s="189"/>
      <c r="Q66" s="189"/>
      <c r="R66" s="189"/>
      <c r="S66" s="189"/>
      <c r="T66" s="189"/>
      <c r="U66" s="189"/>
      <c r="V66" s="189"/>
      <c r="W66" s="189"/>
      <c r="X66" s="189"/>
      <c r="Y66" s="189"/>
    </row>
    <row r="67" spans="8:25" x14ac:dyDescent="0.25">
      <c r="H67" s="189"/>
      <c r="I67" s="189"/>
      <c r="J67" s="189"/>
      <c r="K67" s="189"/>
      <c r="L67" s="189"/>
      <c r="M67" s="189"/>
      <c r="N67" s="189"/>
      <c r="O67" s="189"/>
      <c r="P67" s="189"/>
      <c r="Q67" s="189"/>
      <c r="R67" s="189"/>
      <c r="S67" s="189"/>
      <c r="T67" s="189"/>
      <c r="U67" s="189"/>
      <c r="V67" s="189"/>
      <c r="W67" s="189"/>
      <c r="X67" s="189"/>
      <c r="Y67" s="189"/>
    </row>
    <row r="68" spans="8:25" x14ac:dyDescent="0.25">
      <c r="H68" s="189"/>
      <c r="I68" s="189"/>
      <c r="J68" s="189"/>
      <c r="K68" s="189"/>
      <c r="L68" s="189"/>
      <c r="M68" s="189"/>
      <c r="N68" s="189"/>
      <c r="O68" s="189"/>
      <c r="P68" s="189"/>
      <c r="Q68" s="189"/>
      <c r="R68" s="189"/>
      <c r="S68" s="189"/>
      <c r="T68" s="189"/>
      <c r="U68" s="189"/>
      <c r="V68" s="189"/>
      <c r="W68" s="189"/>
      <c r="X68" s="189"/>
      <c r="Y68" s="189"/>
    </row>
    <row r="69" spans="8:25" x14ac:dyDescent="0.25">
      <c r="H69" s="189"/>
      <c r="I69" s="189"/>
      <c r="J69" s="189"/>
      <c r="K69" s="189"/>
      <c r="L69" s="189"/>
      <c r="M69" s="189"/>
      <c r="N69" s="189"/>
      <c r="O69" s="189"/>
      <c r="P69" s="189"/>
      <c r="Q69" s="189"/>
      <c r="R69" s="189"/>
      <c r="S69" s="189"/>
      <c r="T69" s="189"/>
      <c r="U69" s="189"/>
      <c r="V69" s="189"/>
      <c r="W69" s="189"/>
      <c r="X69" s="189"/>
      <c r="Y69" s="189"/>
    </row>
    <row r="70" spans="8:25" x14ac:dyDescent="0.25">
      <c r="H70" s="189"/>
      <c r="I70" s="189"/>
      <c r="J70" s="189"/>
      <c r="K70" s="189"/>
      <c r="L70" s="189"/>
      <c r="M70" s="189"/>
      <c r="N70" s="189"/>
      <c r="O70" s="189"/>
      <c r="P70" s="189"/>
      <c r="Q70" s="189"/>
      <c r="R70" s="189"/>
      <c r="S70" s="189"/>
      <c r="T70" s="189"/>
      <c r="U70" s="189"/>
      <c r="V70" s="189"/>
      <c r="W70" s="189"/>
      <c r="X70" s="189"/>
      <c r="Y70" s="189"/>
    </row>
    <row r="71" spans="8:25" x14ac:dyDescent="0.25">
      <c r="H71" s="189"/>
      <c r="I71" s="189"/>
      <c r="J71" s="189"/>
      <c r="K71" s="189"/>
      <c r="L71" s="189"/>
      <c r="M71" s="189"/>
      <c r="N71" s="189"/>
      <c r="O71" s="189"/>
      <c r="P71" s="189"/>
      <c r="Q71" s="189"/>
      <c r="R71" s="189"/>
      <c r="S71" s="189"/>
      <c r="T71" s="189"/>
      <c r="U71" s="189"/>
      <c r="V71" s="189"/>
      <c r="W71" s="189"/>
      <c r="X71" s="189"/>
      <c r="Y71" s="189"/>
    </row>
    <row r="72" spans="8:25" x14ac:dyDescent="0.25">
      <c r="H72" s="189"/>
      <c r="I72" s="189"/>
      <c r="J72" s="189"/>
      <c r="K72" s="189"/>
      <c r="L72" s="189"/>
      <c r="M72" s="189"/>
      <c r="N72" s="189"/>
      <c r="O72" s="189"/>
      <c r="P72" s="189"/>
      <c r="Q72" s="189"/>
      <c r="R72" s="189"/>
      <c r="S72" s="189"/>
      <c r="T72" s="189"/>
      <c r="U72" s="189"/>
      <c r="V72" s="189"/>
      <c r="W72" s="189"/>
      <c r="X72" s="189"/>
      <c r="Y72" s="189"/>
    </row>
    <row r="73" spans="8:25" x14ac:dyDescent="0.25">
      <c r="H73" s="189"/>
      <c r="I73" s="189"/>
      <c r="J73" s="189"/>
      <c r="K73" s="189"/>
      <c r="L73" s="189"/>
      <c r="M73" s="189"/>
      <c r="N73" s="189"/>
      <c r="O73" s="189"/>
      <c r="P73" s="189"/>
      <c r="Q73" s="189"/>
      <c r="R73" s="189"/>
      <c r="S73" s="189"/>
      <c r="T73" s="189"/>
      <c r="U73" s="189"/>
      <c r="V73" s="189"/>
      <c r="W73" s="189"/>
      <c r="X73" s="189"/>
      <c r="Y73" s="189"/>
    </row>
    <row r="74" spans="8:25" x14ac:dyDescent="0.25">
      <c r="H74" s="189"/>
      <c r="I74" s="189"/>
      <c r="J74" s="189"/>
      <c r="K74" s="189"/>
      <c r="L74" s="189"/>
      <c r="M74" s="189"/>
      <c r="N74" s="189"/>
      <c r="O74" s="189"/>
      <c r="P74" s="189"/>
      <c r="Q74" s="189"/>
      <c r="R74" s="189"/>
      <c r="S74" s="189"/>
      <c r="T74" s="189"/>
      <c r="U74" s="189"/>
      <c r="V74" s="189"/>
      <c r="W74" s="189"/>
      <c r="X74" s="189"/>
      <c r="Y74" s="189"/>
    </row>
    <row r="75" spans="8:25" x14ac:dyDescent="0.25">
      <c r="H75" s="189"/>
      <c r="I75" s="189"/>
      <c r="J75" s="189"/>
      <c r="K75" s="189"/>
      <c r="L75" s="189"/>
      <c r="M75" s="189"/>
      <c r="N75" s="189"/>
      <c r="O75" s="189"/>
      <c r="P75" s="189"/>
      <c r="Q75" s="189"/>
      <c r="R75" s="189"/>
      <c r="S75" s="189"/>
      <c r="T75" s="189"/>
      <c r="U75" s="189"/>
      <c r="V75" s="189"/>
      <c r="W75" s="189"/>
      <c r="X75" s="189"/>
      <c r="Y75" s="189"/>
    </row>
    <row r="76" spans="8:25" x14ac:dyDescent="0.25">
      <c r="H76" s="189"/>
      <c r="I76" s="189"/>
      <c r="J76" s="189"/>
      <c r="K76" s="189"/>
      <c r="L76" s="189"/>
      <c r="M76" s="189"/>
      <c r="N76" s="189"/>
      <c r="O76" s="189"/>
      <c r="P76" s="189"/>
      <c r="Q76" s="189"/>
      <c r="R76" s="189"/>
      <c r="S76" s="189"/>
      <c r="T76" s="189"/>
      <c r="U76" s="189"/>
      <c r="V76" s="189"/>
      <c r="W76" s="189"/>
      <c r="X76" s="189"/>
      <c r="Y76" s="189"/>
    </row>
    <row r="77" spans="8:25" x14ac:dyDescent="0.25">
      <c r="H77" s="189"/>
      <c r="I77" s="189"/>
      <c r="J77" s="189"/>
      <c r="K77" s="189"/>
      <c r="L77" s="189"/>
      <c r="M77" s="189"/>
      <c r="N77" s="189"/>
      <c r="O77" s="189"/>
      <c r="P77" s="189"/>
      <c r="Q77" s="189"/>
      <c r="R77" s="189"/>
      <c r="S77" s="189"/>
      <c r="T77" s="189"/>
      <c r="U77" s="189"/>
      <c r="V77" s="189"/>
      <c r="W77" s="189"/>
      <c r="X77" s="189"/>
      <c r="Y77" s="189"/>
    </row>
    <row r="78" spans="8:25" x14ac:dyDescent="0.25">
      <c r="H78" s="189"/>
      <c r="I78" s="189"/>
      <c r="J78" s="189"/>
      <c r="K78" s="189"/>
      <c r="L78" s="189"/>
      <c r="M78" s="189"/>
      <c r="N78" s="189"/>
      <c r="O78" s="189"/>
      <c r="P78" s="189"/>
      <c r="Q78" s="189"/>
      <c r="R78" s="189"/>
      <c r="S78" s="189"/>
      <c r="T78" s="189"/>
      <c r="U78" s="189"/>
      <c r="V78" s="189"/>
      <c r="W78" s="189"/>
      <c r="X78" s="189"/>
      <c r="Y78" s="189"/>
    </row>
    <row r="79" spans="8:25" x14ac:dyDescent="0.25">
      <c r="H79" s="189"/>
      <c r="I79" s="189"/>
      <c r="J79" s="189"/>
      <c r="K79" s="189"/>
      <c r="L79" s="189"/>
      <c r="M79" s="189"/>
      <c r="N79" s="189"/>
      <c r="O79" s="189"/>
      <c r="P79" s="189"/>
      <c r="Q79" s="189"/>
      <c r="R79" s="189"/>
      <c r="S79" s="189"/>
      <c r="T79" s="189"/>
      <c r="U79" s="189"/>
      <c r="V79" s="189"/>
      <c r="W79" s="189"/>
      <c r="X79" s="189"/>
      <c r="Y79" s="189"/>
    </row>
    <row r="80" spans="8:25" x14ac:dyDescent="0.25">
      <c r="H80" s="189"/>
      <c r="I80" s="189"/>
      <c r="J80" s="189"/>
      <c r="K80" s="189"/>
      <c r="L80" s="189"/>
      <c r="M80" s="189"/>
      <c r="N80" s="189"/>
      <c r="O80" s="189"/>
      <c r="P80" s="189"/>
      <c r="Q80" s="189"/>
      <c r="R80" s="189"/>
      <c r="S80" s="189"/>
      <c r="T80" s="189"/>
      <c r="U80" s="189"/>
      <c r="V80" s="189"/>
      <c r="W80" s="189"/>
      <c r="X80" s="189"/>
      <c r="Y80" s="189"/>
    </row>
    <row r="81" spans="8:25" x14ac:dyDescent="0.25">
      <c r="H81" s="189"/>
      <c r="I81" s="189"/>
      <c r="J81" s="189"/>
      <c r="K81" s="189"/>
      <c r="L81" s="189"/>
      <c r="M81" s="189"/>
      <c r="N81" s="189"/>
      <c r="O81" s="189"/>
      <c r="P81" s="189"/>
      <c r="Q81" s="189"/>
      <c r="R81" s="189"/>
      <c r="S81" s="189"/>
      <c r="T81" s="189"/>
      <c r="U81" s="189"/>
      <c r="V81" s="189"/>
      <c r="W81" s="189"/>
      <c r="X81" s="189"/>
      <c r="Y81" s="189"/>
    </row>
    <row r="82" spans="8:25" x14ac:dyDescent="0.25">
      <c r="H82" s="189"/>
      <c r="I82" s="189"/>
      <c r="J82" s="189"/>
      <c r="K82" s="189"/>
      <c r="L82" s="189"/>
      <c r="M82" s="189"/>
      <c r="N82" s="189"/>
      <c r="O82" s="189"/>
      <c r="P82" s="189"/>
      <c r="Q82" s="189"/>
      <c r="R82" s="189"/>
      <c r="S82" s="189"/>
      <c r="T82" s="189"/>
      <c r="U82" s="189"/>
      <c r="V82" s="189"/>
      <c r="W82" s="189"/>
      <c r="X82" s="189"/>
      <c r="Y82" s="189"/>
    </row>
    <row r="83" spans="8:25" x14ac:dyDescent="0.25">
      <c r="H83" s="189"/>
      <c r="I83" s="189"/>
      <c r="J83" s="189"/>
      <c r="K83" s="189"/>
      <c r="L83" s="189"/>
      <c r="M83" s="189"/>
      <c r="N83" s="189"/>
      <c r="O83" s="189"/>
      <c r="P83" s="189"/>
      <c r="Q83" s="189"/>
      <c r="R83" s="189"/>
      <c r="S83" s="189"/>
      <c r="T83" s="189"/>
      <c r="U83" s="189"/>
      <c r="V83" s="189"/>
      <c r="W83" s="189"/>
      <c r="X83" s="189"/>
      <c r="Y83" s="189"/>
    </row>
    <row r="84" spans="8:25" x14ac:dyDescent="0.25">
      <c r="H84" s="189"/>
      <c r="I84" s="189"/>
      <c r="J84" s="189"/>
      <c r="K84" s="189"/>
      <c r="L84" s="189"/>
      <c r="M84" s="189"/>
      <c r="N84" s="189"/>
      <c r="O84" s="189"/>
      <c r="P84" s="189"/>
      <c r="Q84" s="189"/>
      <c r="R84" s="189"/>
      <c r="S84" s="189"/>
      <c r="T84" s="189"/>
      <c r="U84" s="189"/>
      <c r="V84" s="189"/>
      <c r="W84" s="189"/>
      <c r="X84" s="189"/>
      <c r="Y84" s="189"/>
    </row>
    <row r="85" spans="8:25" x14ac:dyDescent="0.25">
      <c r="H85" s="189"/>
      <c r="I85" s="189"/>
      <c r="J85" s="189"/>
      <c r="K85" s="189"/>
      <c r="L85" s="189"/>
      <c r="M85" s="189"/>
      <c r="N85" s="189"/>
      <c r="O85" s="189"/>
      <c r="P85" s="189"/>
      <c r="Q85" s="189"/>
      <c r="R85" s="189"/>
      <c r="S85" s="189"/>
      <c r="T85" s="189"/>
      <c r="U85" s="189"/>
      <c r="V85" s="189"/>
      <c r="W85" s="189"/>
      <c r="X85" s="189"/>
      <c r="Y85" s="189"/>
    </row>
    <row r="86" spans="8:25" x14ac:dyDescent="0.25">
      <c r="H86" s="189"/>
      <c r="I86" s="189"/>
      <c r="J86" s="189"/>
      <c r="K86" s="189"/>
      <c r="L86" s="189"/>
      <c r="M86" s="189"/>
      <c r="N86" s="189"/>
      <c r="O86" s="189"/>
      <c r="P86" s="189"/>
      <c r="Q86" s="189"/>
      <c r="R86" s="189"/>
      <c r="S86" s="189"/>
      <c r="T86" s="189"/>
      <c r="U86" s="189"/>
      <c r="V86" s="189"/>
      <c r="W86" s="189"/>
      <c r="X86" s="189"/>
      <c r="Y86" s="189"/>
    </row>
    <row r="87" spans="8:25" x14ac:dyDescent="0.25">
      <c r="H87" s="189"/>
      <c r="I87" s="189"/>
      <c r="J87" s="189"/>
      <c r="K87" s="189"/>
      <c r="L87" s="189"/>
      <c r="M87" s="189"/>
      <c r="N87" s="189"/>
      <c r="O87" s="189"/>
      <c r="P87" s="189"/>
      <c r="Q87" s="189"/>
      <c r="R87" s="189"/>
      <c r="S87" s="189"/>
      <c r="T87" s="189"/>
      <c r="U87" s="189"/>
      <c r="V87" s="189"/>
      <c r="W87" s="189"/>
      <c r="X87" s="189"/>
      <c r="Y87" s="189"/>
    </row>
    <row r="88" spans="8:25" x14ac:dyDescent="0.25">
      <c r="H88" s="189"/>
      <c r="I88" s="189"/>
      <c r="J88" s="189"/>
      <c r="K88" s="189"/>
      <c r="L88" s="189"/>
      <c r="M88" s="189"/>
      <c r="N88" s="189"/>
      <c r="O88" s="189"/>
      <c r="P88" s="189"/>
      <c r="Q88" s="189"/>
      <c r="R88" s="189"/>
      <c r="S88" s="189"/>
      <c r="T88" s="189"/>
      <c r="U88" s="189"/>
      <c r="V88" s="189"/>
      <c r="W88" s="189"/>
      <c r="X88" s="189"/>
      <c r="Y88" s="189"/>
    </row>
    <row r="89" spans="8:25" x14ac:dyDescent="0.25">
      <c r="H89" s="189"/>
      <c r="I89" s="189"/>
      <c r="J89" s="189"/>
      <c r="K89" s="189"/>
      <c r="L89" s="189"/>
      <c r="M89" s="189"/>
      <c r="N89" s="189"/>
      <c r="O89" s="189"/>
      <c r="P89" s="189"/>
      <c r="Q89" s="189"/>
      <c r="R89" s="189"/>
      <c r="S89" s="189"/>
      <c r="T89" s="189"/>
      <c r="U89" s="189"/>
      <c r="V89" s="189"/>
      <c r="W89" s="189"/>
      <c r="X89" s="189"/>
      <c r="Y89" s="189"/>
    </row>
    <row r="90" spans="8:25" x14ac:dyDescent="0.25">
      <c r="H90" s="189"/>
      <c r="I90" s="189"/>
      <c r="J90" s="189"/>
      <c r="K90" s="189"/>
      <c r="L90" s="189"/>
      <c r="M90" s="189"/>
      <c r="N90" s="189"/>
      <c r="O90" s="189"/>
      <c r="P90" s="189"/>
      <c r="Q90" s="189"/>
      <c r="R90" s="189"/>
      <c r="S90" s="189"/>
      <c r="T90" s="189"/>
      <c r="U90" s="189"/>
      <c r="V90" s="189"/>
      <c r="W90" s="189"/>
      <c r="X90" s="189"/>
      <c r="Y90" s="189"/>
    </row>
    <row r="91" spans="8:25" x14ac:dyDescent="0.25">
      <c r="H91" s="189"/>
      <c r="I91" s="189"/>
      <c r="J91" s="189"/>
      <c r="K91" s="189"/>
      <c r="L91" s="189"/>
      <c r="M91" s="189"/>
      <c r="N91" s="189"/>
      <c r="O91" s="189"/>
      <c r="P91" s="189"/>
      <c r="Q91" s="189"/>
      <c r="R91" s="189"/>
      <c r="S91" s="189"/>
      <c r="T91" s="189"/>
      <c r="U91" s="189"/>
      <c r="V91" s="189"/>
      <c r="W91" s="189"/>
      <c r="X91" s="189"/>
      <c r="Y91" s="189"/>
    </row>
    <row r="92" spans="8:25" x14ac:dyDescent="0.25">
      <c r="H92" s="189"/>
      <c r="I92" s="189"/>
      <c r="J92" s="189"/>
      <c r="K92" s="189"/>
      <c r="L92" s="189"/>
      <c r="M92" s="189"/>
      <c r="N92" s="189"/>
      <c r="O92" s="189"/>
      <c r="P92" s="189"/>
      <c r="Q92" s="189"/>
      <c r="R92" s="189"/>
      <c r="S92" s="189"/>
      <c r="T92" s="189"/>
      <c r="U92" s="189"/>
      <c r="V92" s="189"/>
      <c r="W92" s="189"/>
      <c r="X92" s="189"/>
      <c r="Y92" s="189"/>
    </row>
    <row r="93" spans="8:25" x14ac:dyDescent="0.25">
      <c r="H93" s="189"/>
      <c r="I93" s="189"/>
      <c r="J93" s="189"/>
      <c r="K93" s="189"/>
      <c r="L93" s="189"/>
      <c r="M93" s="189"/>
      <c r="N93" s="189"/>
      <c r="O93" s="189"/>
      <c r="P93" s="189"/>
      <c r="Q93" s="189"/>
      <c r="R93" s="189"/>
      <c r="S93" s="189"/>
      <c r="T93" s="189"/>
      <c r="U93" s="189"/>
      <c r="V93" s="189"/>
      <c r="W93" s="189"/>
      <c r="X93" s="189"/>
      <c r="Y93" s="189"/>
    </row>
    <row r="94" spans="8:25" x14ac:dyDescent="0.25">
      <c r="Q94" s="189"/>
      <c r="R94" s="189"/>
      <c r="S94" s="189"/>
      <c r="T94" s="189"/>
      <c r="U94" s="189"/>
      <c r="V94" s="189"/>
      <c r="W94" s="189"/>
      <c r="X94" s="189"/>
      <c r="Y94" s="189"/>
    </row>
    <row r="95" spans="8:25" x14ac:dyDescent="0.25">
      <c r="Q95" s="189"/>
      <c r="R95" s="189"/>
      <c r="S95" s="189"/>
      <c r="T95" s="189"/>
      <c r="U95" s="189"/>
      <c r="V95" s="189"/>
      <c r="W95" s="189"/>
      <c r="X95" s="189"/>
      <c r="Y95" s="189"/>
    </row>
    <row r="96" spans="8:25" x14ac:dyDescent="0.25">
      <c r="Q96" s="189"/>
      <c r="R96" s="189"/>
      <c r="S96" s="189"/>
      <c r="T96" s="189"/>
      <c r="U96" s="189"/>
      <c r="V96" s="189"/>
      <c r="W96" s="189"/>
      <c r="X96" s="189"/>
      <c r="Y96" s="189"/>
    </row>
    <row r="97" spans="17:25" x14ac:dyDescent="0.25">
      <c r="Q97" s="189"/>
      <c r="R97" s="189"/>
      <c r="S97" s="189"/>
      <c r="T97" s="189"/>
      <c r="U97" s="189"/>
      <c r="V97" s="189"/>
      <c r="W97" s="189"/>
      <c r="X97" s="189"/>
      <c r="Y97" s="189"/>
    </row>
    <row r="98" spans="17:25" x14ac:dyDescent="0.25">
      <c r="Q98" s="189"/>
      <c r="R98" s="189"/>
      <c r="S98" s="189"/>
      <c r="T98" s="189"/>
      <c r="U98" s="189"/>
      <c r="V98" s="189"/>
      <c r="W98" s="189"/>
      <c r="X98" s="189"/>
      <c r="Y98" s="189"/>
    </row>
    <row r="99" spans="17:25" x14ac:dyDescent="0.25">
      <c r="Q99" s="189"/>
      <c r="R99" s="189"/>
      <c r="S99" s="189"/>
      <c r="T99" s="189"/>
      <c r="U99" s="189"/>
      <c r="V99" s="189"/>
      <c r="W99" s="189"/>
      <c r="X99" s="189"/>
      <c r="Y99" s="189"/>
    </row>
    <row r="100" spans="17:25" x14ac:dyDescent="0.25">
      <c r="Q100" s="189"/>
      <c r="R100" s="189"/>
      <c r="S100" s="189"/>
      <c r="T100" s="189"/>
      <c r="U100" s="189"/>
      <c r="V100" s="189"/>
      <c r="W100" s="189"/>
      <c r="X100" s="189"/>
      <c r="Y100" s="189"/>
    </row>
    <row r="101" spans="17:25" x14ac:dyDescent="0.25">
      <c r="Q101" s="189"/>
      <c r="R101" s="189"/>
      <c r="S101" s="189"/>
      <c r="T101" s="189"/>
      <c r="U101" s="189"/>
      <c r="V101" s="189"/>
      <c r="W101" s="189"/>
      <c r="X101" s="189"/>
      <c r="Y101" s="189"/>
    </row>
    <row r="102" spans="17:25" x14ac:dyDescent="0.25">
      <c r="Q102" s="189"/>
      <c r="R102" s="189"/>
      <c r="S102" s="189"/>
      <c r="T102" s="189"/>
      <c r="U102" s="189"/>
      <c r="V102" s="189"/>
      <c r="W102" s="189"/>
      <c r="X102" s="189"/>
      <c r="Y102" s="189"/>
    </row>
    <row r="103" spans="17:25" x14ac:dyDescent="0.25">
      <c r="Q103" s="189"/>
      <c r="R103" s="189"/>
      <c r="S103" s="189"/>
      <c r="T103" s="189"/>
      <c r="U103" s="189"/>
      <c r="V103" s="189"/>
      <c r="W103" s="189"/>
      <c r="X103" s="189"/>
      <c r="Y103" s="189"/>
    </row>
  </sheetData>
  <mergeCells count="29">
    <mergeCell ref="B2:F2"/>
    <mergeCell ref="I2:O2"/>
    <mergeCell ref="R2:X2"/>
    <mergeCell ref="B3:C4"/>
    <mergeCell ref="D3:F3"/>
    <mergeCell ref="I3:J4"/>
    <mergeCell ref="K3:O3"/>
    <mergeCell ref="R3:S4"/>
    <mergeCell ref="T3:X3"/>
    <mergeCell ref="B5:B12"/>
    <mergeCell ref="I5:I12"/>
    <mergeCell ref="R5:R12"/>
    <mergeCell ref="B13:C13"/>
    <mergeCell ref="I13:J13"/>
    <mergeCell ref="R13:S13"/>
    <mergeCell ref="B14:C14"/>
    <mergeCell ref="I14:J14"/>
    <mergeCell ref="R14:S14"/>
    <mergeCell ref="B15:C15"/>
    <mergeCell ref="I15:J15"/>
    <mergeCell ref="R15:S15"/>
    <mergeCell ref="B23:C23"/>
    <mergeCell ref="B24:C24"/>
    <mergeCell ref="C17:E17"/>
    <mergeCell ref="J17:N17"/>
    <mergeCell ref="S17:W17"/>
    <mergeCell ref="B20:C20"/>
    <mergeCell ref="B21:C21"/>
    <mergeCell ref="B22:C22"/>
  </mergeCells>
  <pageMargins left="0.7" right="0.7" top="0.75" bottom="0.75" header="0.3" footer="0.3"/>
  <pageSetup paperSize="9" orientation="portrait" verticalDpi="0" r:id="rId1"/>
  <ignoredErrors>
    <ignoredError sqref="D8:E8 K8:N8 T8:W8"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Drop Down 1">
              <controlPr defaultSize="0" autoLine="0" autoPict="0">
                <anchor moveWithCells="1">
                  <from>
                    <xdr:col>14</xdr:col>
                    <xdr:colOff>0</xdr:colOff>
                    <xdr:row>16</xdr:row>
                    <xdr:rowOff>0</xdr:rowOff>
                  </from>
                  <to>
                    <xdr:col>15</xdr:col>
                    <xdr:colOff>0</xdr:colOff>
                    <xdr:row>17</xdr:row>
                    <xdr:rowOff>0</xdr:rowOff>
                  </to>
                </anchor>
              </controlPr>
            </control>
          </mc:Choice>
        </mc:AlternateContent>
        <mc:AlternateContent xmlns:mc="http://schemas.openxmlformats.org/markup-compatibility/2006">
          <mc:Choice Requires="x14">
            <control shapeId="17410" r:id="rId5" name="Drop Down 2">
              <controlPr defaultSize="0" autoLine="0" autoPict="0">
                <anchor moveWithCells="1">
                  <from>
                    <xdr:col>23</xdr:col>
                    <xdr:colOff>0</xdr:colOff>
                    <xdr:row>16</xdr:row>
                    <xdr:rowOff>0</xdr:rowOff>
                  </from>
                  <to>
                    <xdr:col>24</xdr:col>
                    <xdr:colOff>0</xdr:colOff>
                    <xdr:row>17</xdr:row>
                    <xdr:rowOff>0</xdr:rowOff>
                  </to>
                </anchor>
              </controlPr>
            </control>
          </mc:Choice>
        </mc:AlternateContent>
        <mc:AlternateContent xmlns:mc="http://schemas.openxmlformats.org/markup-compatibility/2006">
          <mc:Choice Requires="x14">
            <control shapeId="17411" r:id="rId6" name="Drop Down 3">
              <controlPr defaultSize="0" autoLine="0" autoPict="0">
                <anchor moveWithCells="1">
                  <from>
                    <xdr:col>5</xdr:col>
                    <xdr:colOff>0</xdr:colOff>
                    <xdr:row>16</xdr:row>
                    <xdr:rowOff>9525</xdr:rowOff>
                  </from>
                  <to>
                    <xdr:col>6</xdr:col>
                    <xdr:colOff>0</xdr:colOff>
                    <xdr:row>17</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S87"/>
  <sheetViews>
    <sheetView workbookViewId="0"/>
  </sheetViews>
  <sheetFormatPr defaultRowHeight="15" x14ac:dyDescent="0.25"/>
  <cols>
    <col min="3" max="3" width="21.85546875" customWidth="1"/>
    <col min="5" max="5" width="13.42578125" bestFit="1" customWidth="1"/>
    <col min="6" max="19" width="9.7109375" customWidth="1"/>
  </cols>
  <sheetData>
    <row r="1" spans="2:19" ht="15.75" thickBot="1" x14ac:dyDescent="0.3"/>
    <row r="2" spans="2:19" ht="45.75" thickBot="1" x14ac:dyDescent="0.3">
      <c r="B2" s="780" t="s">
        <v>274</v>
      </c>
      <c r="C2" s="781"/>
      <c r="D2" s="425" t="s">
        <v>4</v>
      </c>
      <c r="E2" s="413" t="s">
        <v>5</v>
      </c>
      <c r="F2" s="413" t="s">
        <v>6</v>
      </c>
      <c r="G2" s="413" t="s">
        <v>7</v>
      </c>
      <c r="H2" s="413" t="s">
        <v>8</v>
      </c>
      <c r="I2" s="413" t="s">
        <v>9</v>
      </c>
      <c r="J2" s="122" t="s">
        <v>10</v>
      </c>
      <c r="K2" s="414" t="s">
        <v>11</v>
      </c>
      <c r="L2" s="414" t="s">
        <v>12</v>
      </c>
      <c r="M2" s="413" t="s">
        <v>13</v>
      </c>
      <c r="N2" s="413" t="s">
        <v>14</v>
      </c>
      <c r="O2" s="413" t="s">
        <v>15</v>
      </c>
      <c r="P2" s="122" t="s">
        <v>16</v>
      </c>
      <c r="Q2" s="413" t="s">
        <v>17</v>
      </c>
      <c r="R2" s="413" t="s">
        <v>18</v>
      </c>
      <c r="S2" s="415" t="s">
        <v>19</v>
      </c>
    </row>
    <row r="3" spans="2:19" x14ac:dyDescent="0.25">
      <c r="B3" s="846" t="s">
        <v>20</v>
      </c>
      <c r="C3" s="847"/>
      <c r="D3" s="65" t="s">
        <v>52</v>
      </c>
      <c r="E3" s="51" t="s">
        <v>275</v>
      </c>
      <c r="F3" s="51">
        <v>0</v>
      </c>
      <c r="G3" s="51">
        <v>2</v>
      </c>
      <c r="H3" s="51">
        <v>2</v>
      </c>
      <c r="I3" s="51">
        <v>9</v>
      </c>
      <c r="J3" s="78">
        <v>13</v>
      </c>
      <c r="K3" s="51">
        <v>41</v>
      </c>
      <c r="L3" s="51">
        <v>18</v>
      </c>
      <c r="M3" s="49">
        <v>1.5037593984962405</v>
      </c>
      <c r="N3" s="49">
        <v>1.5037593984962405</v>
      </c>
      <c r="O3" s="49">
        <v>6.7669172932330826</v>
      </c>
      <c r="P3" s="76">
        <v>9.7744360902255636</v>
      </c>
      <c r="Q3" s="50">
        <v>30.82706766917293</v>
      </c>
      <c r="R3" s="50">
        <v>13.533834586466165</v>
      </c>
      <c r="S3" s="157">
        <v>20.5</v>
      </c>
    </row>
    <row r="4" spans="2:19" x14ac:dyDescent="0.25">
      <c r="B4" s="784"/>
      <c r="C4" s="785"/>
      <c r="D4" s="66" t="s">
        <v>54</v>
      </c>
      <c r="E4" s="29">
        <v>197</v>
      </c>
      <c r="F4" s="29">
        <v>0</v>
      </c>
      <c r="G4" s="29">
        <v>5</v>
      </c>
      <c r="H4" s="29">
        <v>2</v>
      </c>
      <c r="I4" s="29">
        <v>6</v>
      </c>
      <c r="J4" s="30">
        <v>13</v>
      </c>
      <c r="K4" s="29">
        <v>62</v>
      </c>
      <c r="L4" s="29">
        <v>12</v>
      </c>
      <c r="M4" s="31">
        <v>2.5380710659898478</v>
      </c>
      <c r="N4" s="31">
        <v>1.015228426395939</v>
      </c>
      <c r="O4" s="31">
        <v>3.0456852791878171</v>
      </c>
      <c r="P4" s="32">
        <v>6.5989847715736039</v>
      </c>
      <c r="Q4" s="28">
        <v>31.472081218274113</v>
      </c>
      <c r="R4" s="28">
        <v>6.091370558375635</v>
      </c>
      <c r="S4" s="173">
        <v>12.4</v>
      </c>
    </row>
    <row r="5" spans="2:19" x14ac:dyDescent="0.25">
      <c r="B5" s="784"/>
      <c r="C5" s="785"/>
      <c r="D5" s="66" t="s">
        <v>55</v>
      </c>
      <c r="E5" s="29" t="s">
        <v>276</v>
      </c>
      <c r="F5" s="29">
        <v>0</v>
      </c>
      <c r="G5" s="29">
        <v>7</v>
      </c>
      <c r="H5" s="29">
        <v>0</v>
      </c>
      <c r="I5" s="29">
        <v>0</v>
      </c>
      <c r="J5" s="30">
        <v>7</v>
      </c>
      <c r="K5" s="29">
        <v>123</v>
      </c>
      <c r="L5" s="29">
        <v>11</v>
      </c>
      <c r="M5" s="31">
        <v>5.2238805970149258</v>
      </c>
      <c r="N5" s="31">
        <v>0</v>
      </c>
      <c r="O5" s="31">
        <v>0</v>
      </c>
      <c r="P5" s="32">
        <v>5.2238805970149258</v>
      </c>
      <c r="Q5" s="28">
        <v>91.791044776119406</v>
      </c>
      <c r="R5" s="28">
        <v>8.2089552238805972</v>
      </c>
      <c r="S5" s="173">
        <v>17.571428571428573</v>
      </c>
    </row>
    <row r="6" spans="2:19" x14ac:dyDescent="0.25">
      <c r="B6" s="784"/>
      <c r="C6" s="785"/>
      <c r="D6" s="66" t="s">
        <v>72</v>
      </c>
      <c r="E6" s="29">
        <v>246</v>
      </c>
      <c r="F6" s="29">
        <v>0</v>
      </c>
      <c r="G6" s="29">
        <v>3</v>
      </c>
      <c r="H6" s="29">
        <v>2</v>
      </c>
      <c r="I6" s="29">
        <v>2</v>
      </c>
      <c r="J6" s="30">
        <v>7</v>
      </c>
      <c r="K6" s="29">
        <v>9</v>
      </c>
      <c r="L6" s="29">
        <v>6</v>
      </c>
      <c r="M6" s="31">
        <v>1.2195121951219512</v>
      </c>
      <c r="N6" s="31">
        <v>0.81300813008130079</v>
      </c>
      <c r="O6" s="31">
        <v>0.81300813008130079</v>
      </c>
      <c r="P6" s="32">
        <v>2.845528455284553</v>
      </c>
      <c r="Q6" s="28">
        <v>3.6585365853658534</v>
      </c>
      <c r="R6" s="28">
        <v>2.4390243902439024</v>
      </c>
      <c r="S6" s="173">
        <v>3</v>
      </c>
    </row>
    <row r="7" spans="2:19" x14ac:dyDescent="0.25">
      <c r="B7" s="784"/>
      <c r="C7" s="785"/>
      <c r="D7" s="66" t="s">
        <v>57</v>
      </c>
      <c r="E7" s="29" t="s">
        <v>277</v>
      </c>
      <c r="F7" s="29">
        <v>0</v>
      </c>
      <c r="G7" s="29">
        <v>5</v>
      </c>
      <c r="H7" s="29">
        <v>0</v>
      </c>
      <c r="I7" s="29">
        <v>1</v>
      </c>
      <c r="J7" s="30">
        <v>6</v>
      </c>
      <c r="K7" s="29">
        <v>22</v>
      </c>
      <c r="L7" s="29">
        <v>0</v>
      </c>
      <c r="M7" s="31">
        <v>4.2016806722689077</v>
      </c>
      <c r="N7" s="31">
        <v>0</v>
      </c>
      <c r="O7" s="31">
        <v>0.84033613445378152</v>
      </c>
      <c r="P7" s="32">
        <v>5.0420168067226889</v>
      </c>
      <c r="Q7" s="28">
        <v>18.487394957983195</v>
      </c>
      <c r="R7" s="28">
        <v>0</v>
      </c>
      <c r="S7" s="173">
        <v>4.4000000000000004</v>
      </c>
    </row>
    <row r="8" spans="2:19" x14ac:dyDescent="0.25">
      <c r="B8" s="784"/>
      <c r="C8" s="785"/>
      <c r="D8" s="66" t="s">
        <v>58</v>
      </c>
      <c r="E8" s="29">
        <v>163</v>
      </c>
      <c r="F8" s="29">
        <v>0</v>
      </c>
      <c r="G8" s="29">
        <v>5</v>
      </c>
      <c r="H8" s="29">
        <v>2</v>
      </c>
      <c r="I8" s="29">
        <v>0</v>
      </c>
      <c r="J8" s="30">
        <v>7</v>
      </c>
      <c r="K8" s="29">
        <v>52</v>
      </c>
      <c r="L8" s="29">
        <v>70</v>
      </c>
      <c r="M8" s="31">
        <v>3.0674846625766872</v>
      </c>
      <c r="N8" s="31">
        <v>1.2269938650306749</v>
      </c>
      <c r="O8" s="31">
        <v>0</v>
      </c>
      <c r="P8" s="32">
        <v>4.294478527607362</v>
      </c>
      <c r="Q8" s="28">
        <v>31.901840490797547</v>
      </c>
      <c r="R8" s="28">
        <v>42.944785276073624</v>
      </c>
      <c r="S8" s="173">
        <v>10.4</v>
      </c>
    </row>
    <row r="9" spans="2:19" x14ac:dyDescent="0.25">
      <c r="B9" s="784"/>
      <c r="C9" s="785"/>
      <c r="D9" s="66" t="s">
        <v>59</v>
      </c>
      <c r="E9" s="29" t="s">
        <v>278</v>
      </c>
      <c r="F9" s="29">
        <v>0</v>
      </c>
      <c r="G9" s="29">
        <v>7</v>
      </c>
      <c r="H9" s="29" t="s">
        <v>33</v>
      </c>
      <c r="I9" s="29">
        <v>3</v>
      </c>
      <c r="J9" s="30">
        <v>10</v>
      </c>
      <c r="K9" s="29" t="s">
        <v>33</v>
      </c>
      <c r="L9" s="29" t="s">
        <v>33</v>
      </c>
      <c r="M9" s="31">
        <v>4.375</v>
      </c>
      <c r="N9" s="31" t="s">
        <v>33</v>
      </c>
      <c r="O9" s="31">
        <v>1.875</v>
      </c>
      <c r="P9" s="32">
        <v>6.25</v>
      </c>
      <c r="Q9" s="28" t="s">
        <v>33</v>
      </c>
      <c r="R9" s="28" t="s">
        <v>33</v>
      </c>
      <c r="S9" s="173" t="s">
        <v>33</v>
      </c>
    </row>
    <row r="10" spans="2:19" x14ac:dyDescent="0.25">
      <c r="B10" s="784"/>
      <c r="C10" s="785"/>
      <c r="D10" s="66" t="s">
        <v>75</v>
      </c>
      <c r="E10" s="29" t="s">
        <v>279</v>
      </c>
      <c r="F10" s="29">
        <v>0</v>
      </c>
      <c r="G10" s="29">
        <v>9</v>
      </c>
      <c r="H10" s="29">
        <v>2</v>
      </c>
      <c r="I10" s="29">
        <v>7</v>
      </c>
      <c r="J10" s="30">
        <v>18</v>
      </c>
      <c r="K10" s="29">
        <v>37</v>
      </c>
      <c r="L10" s="29">
        <v>3</v>
      </c>
      <c r="M10" s="31">
        <v>3.6734693877551021</v>
      </c>
      <c r="N10" s="31">
        <v>0.81632653061224492</v>
      </c>
      <c r="O10" s="31">
        <v>2.8571428571428572</v>
      </c>
      <c r="P10" s="32">
        <v>7.3469387755102042</v>
      </c>
      <c r="Q10" s="28">
        <v>15.102040816326531</v>
      </c>
      <c r="R10" s="28">
        <v>1.2244897959183674</v>
      </c>
      <c r="S10" s="173">
        <v>4.1111111111111107</v>
      </c>
    </row>
    <row r="11" spans="2:19" x14ac:dyDescent="0.25">
      <c r="B11" s="784"/>
      <c r="C11" s="785"/>
      <c r="D11" s="66" t="s">
        <v>61</v>
      </c>
      <c r="E11" s="29" t="s">
        <v>280</v>
      </c>
      <c r="F11" s="29">
        <v>0</v>
      </c>
      <c r="G11" s="29">
        <v>3</v>
      </c>
      <c r="H11" s="29">
        <v>0</v>
      </c>
      <c r="I11" s="29">
        <v>2</v>
      </c>
      <c r="J11" s="30">
        <v>5</v>
      </c>
      <c r="K11" s="29">
        <v>38</v>
      </c>
      <c r="L11" s="29">
        <v>50</v>
      </c>
      <c r="M11" s="31">
        <v>1.9607843137254901</v>
      </c>
      <c r="N11" s="31">
        <v>0</v>
      </c>
      <c r="O11" s="31">
        <v>1.3071895424836601</v>
      </c>
      <c r="P11" s="32">
        <v>3.2679738562091503</v>
      </c>
      <c r="Q11" s="28">
        <v>24.836601307189543</v>
      </c>
      <c r="R11" s="28">
        <v>32.679738562091501</v>
      </c>
      <c r="S11" s="173">
        <v>12.666666666666666</v>
      </c>
    </row>
    <row r="12" spans="2:19" x14ac:dyDescent="0.25">
      <c r="B12" s="784"/>
      <c r="C12" s="785"/>
      <c r="D12" s="66" t="s">
        <v>62</v>
      </c>
      <c r="E12" s="29" t="s">
        <v>53</v>
      </c>
      <c r="F12" s="29">
        <v>0</v>
      </c>
      <c r="G12" s="29">
        <v>0</v>
      </c>
      <c r="H12" s="29">
        <v>0</v>
      </c>
      <c r="I12" s="29">
        <v>0</v>
      </c>
      <c r="J12" s="30">
        <v>0</v>
      </c>
      <c r="K12" s="29">
        <v>0</v>
      </c>
      <c r="L12" s="29">
        <v>0</v>
      </c>
      <c r="M12" s="31">
        <v>0</v>
      </c>
      <c r="N12" s="31">
        <v>0</v>
      </c>
      <c r="O12" s="31">
        <v>0</v>
      </c>
      <c r="P12" s="32">
        <v>0</v>
      </c>
      <c r="Q12" s="28">
        <v>0</v>
      </c>
      <c r="R12" s="28">
        <v>0</v>
      </c>
      <c r="S12" s="173">
        <v>0</v>
      </c>
    </row>
    <row r="13" spans="2:19" x14ac:dyDescent="0.25">
      <c r="B13" s="784"/>
      <c r="C13" s="785"/>
      <c r="D13" s="66" t="s">
        <v>65</v>
      </c>
      <c r="E13" s="29" t="s">
        <v>281</v>
      </c>
      <c r="F13" s="29">
        <v>0</v>
      </c>
      <c r="G13" s="29">
        <v>1</v>
      </c>
      <c r="H13" s="29">
        <v>1</v>
      </c>
      <c r="I13" s="29">
        <v>0</v>
      </c>
      <c r="J13" s="30">
        <v>2</v>
      </c>
      <c r="K13" s="29">
        <v>30</v>
      </c>
      <c r="L13" s="29">
        <v>3</v>
      </c>
      <c r="M13" s="31">
        <v>0.72992700729927007</v>
      </c>
      <c r="N13" s="31">
        <v>0.72992700729927007</v>
      </c>
      <c r="O13" s="31">
        <v>0</v>
      </c>
      <c r="P13" s="32">
        <v>1.4598540145985401</v>
      </c>
      <c r="Q13" s="28">
        <v>21.897810218978105</v>
      </c>
      <c r="R13" s="28">
        <v>2.1897810218978102</v>
      </c>
      <c r="S13" s="173">
        <v>30</v>
      </c>
    </row>
    <row r="14" spans="2:19" ht="15.75" thickBot="1" x14ac:dyDescent="0.3">
      <c r="B14" s="786"/>
      <c r="C14" s="787"/>
      <c r="D14" s="67" t="s">
        <v>67</v>
      </c>
      <c r="E14" s="59">
        <v>124</v>
      </c>
      <c r="F14" s="59">
        <v>0</v>
      </c>
      <c r="G14" s="59">
        <v>1</v>
      </c>
      <c r="H14" s="59">
        <v>0</v>
      </c>
      <c r="I14" s="59">
        <v>2</v>
      </c>
      <c r="J14" s="79">
        <v>3</v>
      </c>
      <c r="K14" s="59">
        <v>17</v>
      </c>
      <c r="L14" s="59">
        <v>5</v>
      </c>
      <c r="M14" s="48">
        <v>0.80645161290322576</v>
      </c>
      <c r="N14" s="48">
        <v>0</v>
      </c>
      <c r="O14" s="48">
        <v>1.6129032258064515</v>
      </c>
      <c r="P14" s="77">
        <v>2.4193548387096775</v>
      </c>
      <c r="Q14" s="33">
        <v>13.709677419354838</v>
      </c>
      <c r="R14" s="33">
        <v>4.032258064516129</v>
      </c>
      <c r="S14" s="175">
        <v>17</v>
      </c>
    </row>
    <row r="15" spans="2:19" x14ac:dyDescent="0.25">
      <c r="B15" s="748" t="s">
        <v>21</v>
      </c>
      <c r="C15" s="749"/>
      <c r="D15" s="749"/>
      <c r="E15" s="35">
        <v>1944</v>
      </c>
      <c r="F15" s="36">
        <v>0</v>
      </c>
      <c r="G15" s="36">
        <v>48</v>
      </c>
      <c r="H15" s="36">
        <v>11</v>
      </c>
      <c r="I15" s="36">
        <v>32</v>
      </c>
      <c r="J15" s="80">
        <v>91</v>
      </c>
      <c r="K15" s="35">
        <v>431</v>
      </c>
      <c r="L15" s="36">
        <v>178</v>
      </c>
      <c r="M15" s="38">
        <v>2.4691358024691401</v>
      </c>
      <c r="N15" s="38">
        <v>0.56584362139917699</v>
      </c>
      <c r="O15" s="38">
        <v>1.6460905349794199</v>
      </c>
      <c r="P15" s="75">
        <v>4.6810699588477398</v>
      </c>
      <c r="Q15" s="35">
        <v>22.170781893004101</v>
      </c>
      <c r="R15" s="35">
        <v>9.1563786008230394</v>
      </c>
      <c r="S15" s="403">
        <v>8.9791666666666661</v>
      </c>
    </row>
    <row r="16" spans="2:19" x14ac:dyDescent="0.25">
      <c r="B16" s="763" t="s">
        <v>39</v>
      </c>
      <c r="C16" s="764"/>
      <c r="D16" s="764"/>
      <c r="E16" s="39">
        <v>5478.835</v>
      </c>
      <c r="F16" s="40">
        <v>0</v>
      </c>
      <c r="G16" s="40">
        <v>95</v>
      </c>
      <c r="H16" s="40">
        <v>17</v>
      </c>
      <c r="I16" s="40">
        <v>85</v>
      </c>
      <c r="J16" s="41">
        <v>197</v>
      </c>
      <c r="K16" s="39">
        <v>1222.5</v>
      </c>
      <c r="L16" s="40">
        <v>485</v>
      </c>
      <c r="M16" s="42">
        <v>1.73394526391103</v>
      </c>
      <c r="N16" s="42">
        <v>0.31028494196302697</v>
      </c>
      <c r="O16" s="42">
        <v>1.5514247098151299</v>
      </c>
      <c r="P16" s="43">
        <v>3.5956549156891899</v>
      </c>
      <c r="Q16" s="39">
        <v>22.313137738223499</v>
      </c>
      <c r="R16" s="39">
        <v>8.85224687365106</v>
      </c>
      <c r="S16" s="421">
        <v>12.868421052631579</v>
      </c>
    </row>
    <row r="17" spans="2:19" ht="15.75" thickBot="1" x14ac:dyDescent="0.3">
      <c r="B17" s="664" t="s">
        <v>22</v>
      </c>
      <c r="C17" s="665"/>
      <c r="D17" s="665"/>
      <c r="E17" s="44">
        <v>11623.65035</v>
      </c>
      <c r="F17" s="37">
        <v>0</v>
      </c>
      <c r="G17" s="37">
        <v>125</v>
      </c>
      <c r="H17" s="37">
        <v>30</v>
      </c>
      <c r="I17" s="37">
        <v>136</v>
      </c>
      <c r="J17" s="45">
        <v>291</v>
      </c>
      <c r="K17" s="44">
        <v>1704.5</v>
      </c>
      <c r="L17" s="37">
        <v>608</v>
      </c>
      <c r="M17" s="46">
        <v>1.07539366925296</v>
      </c>
      <c r="N17" s="46">
        <v>0.258094480620711</v>
      </c>
      <c r="O17" s="46">
        <v>1.1700283121472299</v>
      </c>
      <c r="P17" s="47">
        <v>2.5035164620209001</v>
      </c>
      <c r="Q17" s="44">
        <v>14.6640680739334</v>
      </c>
      <c r="R17" s="44">
        <v>5.2307148072464198</v>
      </c>
      <c r="S17" s="392">
        <v>13.635999999999999</v>
      </c>
    </row>
    <row r="18" spans="2:19" ht="15.75" thickBot="1" x14ac:dyDescent="0.3"/>
    <row r="19" spans="2:19" ht="45.75" thickBot="1" x14ac:dyDescent="0.3">
      <c r="B19" s="773" t="s">
        <v>207</v>
      </c>
      <c r="C19" s="774"/>
      <c r="D19" s="265" t="s">
        <v>4</v>
      </c>
      <c r="E19" s="261" t="s">
        <v>5</v>
      </c>
      <c r="F19" s="261" t="s">
        <v>6</v>
      </c>
      <c r="G19" s="261" t="s">
        <v>7</v>
      </c>
      <c r="H19" s="261" t="s">
        <v>8</v>
      </c>
      <c r="I19" s="261" t="s">
        <v>9</v>
      </c>
      <c r="J19" s="262" t="s">
        <v>10</v>
      </c>
      <c r="K19" s="261" t="s">
        <v>11</v>
      </c>
      <c r="L19" s="261" t="s">
        <v>12</v>
      </c>
      <c r="M19" s="261" t="s">
        <v>13</v>
      </c>
      <c r="N19" s="261" t="s">
        <v>14</v>
      </c>
      <c r="O19" s="261" t="s">
        <v>15</v>
      </c>
      <c r="P19" s="262" t="s">
        <v>16</v>
      </c>
      <c r="Q19" s="261" t="s">
        <v>17</v>
      </c>
      <c r="R19" s="261" t="s">
        <v>18</v>
      </c>
      <c r="S19" s="266" t="s">
        <v>19</v>
      </c>
    </row>
    <row r="20" spans="2:19" x14ac:dyDescent="0.25">
      <c r="B20" s="691" t="s">
        <v>20</v>
      </c>
      <c r="C20" s="692"/>
      <c r="D20" s="319" t="s">
        <v>52</v>
      </c>
      <c r="E20" s="299" t="s">
        <v>214</v>
      </c>
      <c r="F20" s="299">
        <v>0</v>
      </c>
      <c r="G20" s="299">
        <v>1</v>
      </c>
      <c r="H20" s="299">
        <v>2</v>
      </c>
      <c r="I20" s="299">
        <v>7</v>
      </c>
      <c r="J20" s="24">
        <v>10</v>
      </c>
      <c r="K20" s="299">
        <v>18</v>
      </c>
      <c r="L20" s="299">
        <v>15</v>
      </c>
      <c r="M20" s="300">
        <v>0.76335877862595425</v>
      </c>
      <c r="N20" s="300">
        <v>1.5267175572519085</v>
      </c>
      <c r="O20" s="300">
        <v>5.343511450381679</v>
      </c>
      <c r="P20" s="26">
        <v>7.6335877862595423</v>
      </c>
      <c r="Q20" s="309">
        <v>13.740458015267176</v>
      </c>
      <c r="R20" s="309">
        <v>11.450381679389313</v>
      </c>
      <c r="S20" s="393">
        <v>18</v>
      </c>
    </row>
    <row r="21" spans="2:19" x14ac:dyDescent="0.25">
      <c r="B21" s="693"/>
      <c r="C21" s="694"/>
      <c r="D21" s="320" t="s">
        <v>54</v>
      </c>
      <c r="E21" s="238">
        <v>173</v>
      </c>
      <c r="F21" s="238">
        <v>0</v>
      </c>
      <c r="G21" s="238">
        <v>2</v>
      </c>
      <c r="H21" s="238">
        <v>0</v>
      </c>
      <c r="I21" s="238">
        <v>1</v>
      </c>
      <c r="J21" s="30">
        <v>3</v>
      </c>
      <c r="K21" s="238">
        <v>4</v>
      </c>
      <c r="L21" s="238">
        <v>0</v>
      </c>
      <c r="M21" s="243">
        <v>1.1560693641618498</v>
      </c>
      <c r="N21" s="243">
        <v>0</v>
      </c>
      <c r="O21" s="243">
        <v>0.5780346820809249</v>
      </c>
      <c r="P21" s="32">
        <v>1.7341040462427746</v>
      </c>
      <c r="Q21" s="239">
        <v>2.3121387283236992</v>
      </c>
      <c r="R21" s="239">
        <v>0</v>
      </c>
      <c r="S21" s="394">
        <v>2</v>
      </c>
    </row>
    <row r="22" spans="2:19" x14ac:dyDescent="0.25">
      <c r="B22" s="693"/>
      <c r="C22" s="694"/>
      <c r="D22" s="320" t="s">
        <v>55</v>
      </c>
      <c r="E22" s="238">
        <v>161</v>
      </c>
      <c r="F22" s="238">
        <v>0</v>
      </c>
      <c r="G22" s="238">
        <v>11</v>
      </c>
      <c r="H22" s="238">
        <v>0</v>
      </c>
      <c r="I22" s="238">
        <v>15</v>
      </c>
      <c r="J22" s="30">
        <v>26</v>
      </c>
      <c r="K22" s="238">
        <v>57</v>
      </c>
      <c r="L22" s="238">
        <v>29</v>
      </c>
      <c r="M22" s="243">
        <v>6.8322981366459627</v>
      </c>
      <c r="N22" s="243">
        <v>0</v>
      </c>
      <c r="O22" s="243">
        <v>9.316770186335404</v>
      </c>
      <c r="P22" s="32">
        <v>16.149068322981368</v>
      </c>
      <c r="Q22" s="239">
        <v>35.403726708074537</v>
      </c>
      <c r="R22" s="239">
        <v>18.012422360248447</v>
      </c>
      <c r="S22" s="394">
        <v>5.1818181818181817</v>
      </c>
    </row>
    <row r="23" spans="2:19" x14ac:dyDescent="0.25">
      <c r="B23" s="693"/>
      <c r="C23" s="694"/>
      <c r="D23" s="320" t="s">
        <v>57</v>
      </c>
      <c r="E23" s="238" t="s">
        <v>215</v>
      </c>
      <c r="F23" s="238">
        <v>0</v>
      </c>
      <c r="G23" s="238">
        <v>8</v>
      </c>
      <c r="H23" s="238">
        <v>0</v>
      </c>
      <c r="I23" s="238">
        <v>2</v>
      </c>
      <c r="J23" s="30">
        <v>10</v>
      </c>
      <c r="K23" s="238">
        <v>23</v>
      </c>
      <c r="L23" s="238">
        <v>0</v>
      </c>
      <c r="M23" s="243">
        <v>7.1428571428571432</v>
      </c>
      <c r="N23" s="243">
        <v>0</v>
      </c>
      <c r="O23" s="243">
        <v>1.7857142857142858</v>
      </c>
      <c r="P23" s="32">
        <v>8.9285714285714288</v>
      </c>
      <c r="Q23" s="239">
        <v>20.535714285714285</v>
      </c>
      <c r="R23" s="239">
        <v>0</v>
      </c>
      <c r="S23" s="394">
        <v>2.875</v>
      </c>
    </row>
    <row r="24" spans="2:19" x14ac:dyDescent="0.25">
      <c r="B24" s="693"/>
      <c r="C24" s="694"/>
      <c r="D24" s="320" t="s">
        <v>73</v>
      </c>
      <c r="E24" s="238" t="s">
        <v>216</v>
      </c>
      <c r="F24" s="238">
        <v>0</v>
      </c>
      <c r="G24" s="238">
        <v>0</v>
      </c>
      <c r="H24" s="238" t="s">
        <v>33</v>
      </c>
      <c r="I24" s="238">
        <v>4</v>
      </c>
      <c r="J24" s="30">
        <v>4</v>
      </c>
      <c r="K24" s="238">
        <v>0</v>
      </c>
      <c r="L24" s="238" t="s">
        <v>33</v>
      </c>
      <c r="M24" s="243">
        <v>0</v>
      </c>
      <c r="N24" s="243" t="s">
        <v>33</v>
      </c>
      <c r="O24" s="243">
        <v>3.2181762595137338</v>
      </c>
      <c r="P24" s="32">
        <v>3.2181762595137338</v>
      </c>
      <c r="Q24" s="239">
        <v>0</v>
      </c>
      <c r="R24" s="239" t="s">
        <v>33</v>
      </c>
      <c r="S24" s="394">
        <v>0</v>
      </c>
    </row>
    <row r="25" spans="2:19" x14ac:dyDescent="0.25">
      <c r="B25" s="693"/>
      <c r="C25" s="694"/>
      <c r="D25" s="320" t="s">
        <v>58</v>
      </c>
      <c r="E25" s="238">
        <v>109</v>
      </c>
      <c r="F25" s="238">
        <v>0</v>
      </c>
      <c r="G25" s="238">
        <v>3</v>
      </c>
      <c r="H25" s="238">
        <v>0</v>
      </c>
      <c r="I25" s="238">
        <v>0</v>
      </c>
      <c r="J25" s="30">
        <v>3</v>
      </c>
      <c r="K25" s="238">
        <v>26</v>
      </c>
      <c r="L25" s="238">
        <v>36</v>
      </c>
      <c r="M25" s="243">
        <v>2.7522935779816513</v>
      </c>
      <c r="N25" s="243">
        <v>0</v>
      </c>
      <c r="O25" s="243">
        <v>0</v>
      </c>
      <c r="P25" s="32">
        <v>2.7522935779816513</v>
      </c>
      <c r="Q25" s="239">
        <v>23.853211009174313</v>
      </c>
      <c r="R25" s="239">
        <v>33.027522935779821</v>
      </c>
      <c r="S25" s="394">
        <v>8.6666666666666661</v>
      </c>
    </row>
    <row r="26" spans="2:19" x14ac:dyDescent="0.25">
      <c r="B26" s="693"/>
      <c r="C26" s="694"/>
      <c r="D26" s="320" t="s">
        <v>59</v>
      </c>
      <c r="E26" s="238">
        <v>184.40100000000001</v>
      </c>
      <c r="F26" s="238">
        <v>0</v>
      </c>
      <c r="G26" s="238">
        <v>2</v>
      </c>
      <c r="H26" s="238" t="s">
        <v>33</v>
      </c>
      <c r="I26" s="238" t="s">
        <v>33</v>
      </c>
      <c r="J26" s="30">
        <v>2</v>
      </c>
      <c r="K26" s="238">
        <v>7</v>
      </c>
      <c r="L26" s="238" t="s">
        <v>33</v>
      </c>
      <c r="M26" s="243">
        <v>1.0845928167417747</v>
      </c>
      <c r="N26" s="243" t="s">
        <v>33</v>
      </c>
      <c r="O26" s="243" t="s">
        <v>33</v>
      </c>
      <c r="P26" s="32">
        <v>1.0845928167417747</v>
      </c>
      <c r="Q26" s="239">
        <v>3.7960748585962114</v>
      </c>
      <c r="R26" s="239" t="s">
        <v>33</v>
      </c>
      <c r="S26" s="394">
        <v>3.5</v>
      </c>
    </row>
    <row r="27" spans="2:19" x14ac:dyDescent="0.25">
      <c r="B27" s="693"/>
      <c r="C27" s="694"/>
      <c r="D27" s="320" t="s">
        <v>75</v>
      </c>
      <c r="E27" s="238" t="s">
        <v>217</v>
      </c>
      <c r="F27" s="238">
        <v>0</v>
      </c>
      <c r="G27" s="238">
        <v>4</v>
      </c>
      <c r="H27" s="238">
        <v>8</v>
      </c>
      <c r="I27" s="238">
        <v>12</v>
      </c>
      <c r="J27" s="30">
        <v>24</v>
      </c>
      <c r="K27" s="238">
        <v>35</v>
      </c>
      <c r="L27" s="238">
        <v>94</v>
      </c>
      <c r="M27" s="243">
        <v>1.7167381974248928</v>
      </c>
      <c r="N27" s="243">
        <v>3.4334763948497855</v>
      </c>
      <c r="O27" s="243">
        <v>5.1502145922746783</v>
      </c>
      <c r="P27" s="32">
        <v>10.300429184549357</v>
      </c>
      <c r="Q27" s="239">
        <v>15.021459227467812</v>
      </c>
      <c r="R27" s="239">
        <v>40.343347639484975</v>
      </c>
      <c r="S27" s="394">
        <v>8.75</v>
      </c>
    </row>
    <row r="28" spans="2:19" x14ac:dyDescent="0.25">
      <c r="B28" s="693"/>
      <c r="C28" s="694"/>
      <c r="D28" s="320" t="s">
        <v>61</v>
      </c>
      <c r="E28" s="238" t="s">
        <v>60</v>
      </c>
      <c r="F28" s="238">
        <v>0</v>
      </c>
      <c r="G28" s="238">
        <v>1</v>
      </c>
      <c r="H28" s="238">
        <v>0</v>
      </c>
      <c r="I28" s="238">
        <v>0</v>
      </c>
      <c r="J28" s="30">
        <v>1</v>
      </c>
      <c r="K28" s="238">
        <v>41</v>
      </c>
      <c r="L28" s="238">
        <v>0</v>
      </c>
      <c r="M28" s="243">
        <v>0.60606060606060608</v>
      </c>
      <c r="N28" s="243">
        <v>0</v>
      </c>
      <c r="O28" s="243">
        <v>0</v>
      </c>
      <c r="P28" s="32">
        <v>0.60606060606060608</v>
      </c>
      <c r="Q28" s="239">
        <v>24.848484848484848</v>
      </c>
      <c r="R28" s="239">
        <v>0</v>
      </c>
      <c r="S28" s="394">
        <v>41</v>
      </c>
    </row>
    <row r="29" spans="2:19" x14ac:dyDescent="0.25">
      <c r="B29" s="693"/>
      <c r="C29" s="694"/>
      <c r="D29" s="320" t="s">
        <v>62</v>
      </c>
      <c r="E29" s="238" t="s">
        <v>218</v>
      </c>
      <c r="F29" s="238">
        <v>0</v>
      </c>
      <c r="G29" s="238">
        <v>1</v>
      </c>
      <c r="H29" s="238">
        <v>0</v>
      </c>
      <c r="I29" s="238">
        <v>0</v>
      </c>
      <c r="J29" s="30">
        <v>1</v>
      </c>
      <c r="K29" s="238">
        <v>17</v>
      </c>
      <c r="L29" s="238">
        <v>0</v>
      </c>
      <c r="M29" s="243">
        <v>0.7407407407407407</v>
      </c>
      <c r="N29" s="243">
        <v>0</v>
      </c>
      <c r="O29" s="243">
        <v>0</v>
      </c>
      <c r="P29" s="32">
        <v>0.7407407407407407</v>
      </c>
      <c r="Q29" s="239">
        <v>12.592592592592592</v>
      </c>
      <c r="R29" s="239">
        <v>0</v>
      </c>
      <c r="S29" s="394">
        <v>17</v>
      </c>
    </row>
    <row r="30" spans="2:19" x14ac:dyDescent="0.25">
      <c r="B30" s="693"/>
      <c r="C30" s="694"/>
      <c r="D30" s="320" t="s">
        <v>64</v>
      </c>
      <c r="E30" s="238">
        <v>140</v>
      </c>
      <c r="F30" s="238">
        <v>0</v>
      </c>
      <c r="G30" s="238">
        <v>1</v>
      </c>
      <c r="H30" s="238">
        <v>2</v>
      </c>
      <c r="I30" s="238">
        <v>3</v>
      </c>
      <c r="J30" s="30">
        <v>6</v>
      </c>
      <c r="K30" s="238">
        <v>5</v>
      </c>
      <c r="L30" s="238">
        <v>6</v>
      </c>
      <c r="M30" s="243">
        <v>0.7142857142857143</v>
      </c>
      <c r="N30" s="243">
        <v>1.4285714285714286</v>
      </c>
      <c r="O30" s="243">
        <v>2.1428571428571428</v>
      </c>
      <c r="P30" s="32">
        <v>4.2857142857142856</v>
      </c>
      <c r="Q30" s="239">
        <v>3.5714285714285712</v>
      </c>
      <c r="R30" s="239">
        <v>4.2857142857142856</v>
      </c>
      <c r="S30" s="394">
        <v>5</v>
      </c>
    </row>
    <row r="31" spans="2:19" ht="15.75" thickBot="1" x14ac:dyDescent="0.3">
      <c r="B31" s="835"/>
      <c r="C31" s="836"/>
      <c r="D31" s="321" t="s">
        <v>65</v>
      </c>
      <c r="E31" s="275" t="s">
        <v>219</v>
      </c>
      <c r="F31" s="275">
        <v>0</v>
      </c>
      <c r="G31" s="275">
        <v>5</v>
      </c>
      <c r="H31" s="275">
        <v>1</v>
      </c>
      <c r="I31" s="275">
        <v>0</v>
      </c>
      <c r="J31" s="323">
        <v>6</v>
      </c>
      <c r="K31" s="275">
        <v>124</v>
      </c>
      <c r="L31" s="275">
        <v>2</v>
      </c>
      <c r="M31" s="322">
        <v>3.5971223021582732</v>
      </c>
      <c r="N31" s="322">
        <v>0.71942446043165464</v>
      </c>
      <c r="O31" s="322">
        <v>0</v>
      </c>
      <c r="P31" s="324">
        <v>4.3165467625899279</v>
      </c>
      <c r="Q31" s="282">
        <v>89.208633093525179</v>
      </c>
      <c r="R31" s="282">
        <v>1.4388489208633095</v>
      </c>
      <c r="S31" s="395">
        <v>24.8</v>
      </c>
    </row>
    <row r="32" spans="2:19" x14ac:dyDescent="0.25">
      <c r="B32" s="837" t="s">
        <v>21</v>
      </c>
      <c r="C32" s="838"/>
      <c r="D32" s="839"/>
      <c r="E32" s="316">
        <v>1806.6949999999999</v>
      </c>
      <c r="F32" s="307">
        <v>0</v>
      </c>
      <c r="G32" s="307">
        <v>39</v>
      </c>
      <c r="H32" s="307">
        <v>13</v>
      </c>
      <c r="I32" s="307">
        <v>44</v>
      </c>
      <c r="J32" s="80">
        <v>96</v>
      </c>
      <c r="K32" s="307">
        <v>357</v>
      </c>
      <c r="L32" s="307">
        <v>182</v>
      </c>
      <c r="M32" s="308">
        <v>2.15863773354108</v>
      </c>
      <c r="N32" s="308">
        <v>0.86782376502002667</v>
      </c>
      <c r="O32" s="308">
        <v>2.43538616091814</v>
      </c>
      <c r="P32" s="75">
        <v>5.4618476594792469</v>
      </c>
      <c r="Q32" s="316">
        <v>19.759837714722199</v>
      </c>
      <c r="R32" s="316">
        <v>12.149532710280374</v>
      </c>
      <c r="S32" s="396">
        <v>9.1538461538461533</v>
      </c>
    </row>
    <row r="33" spans="2:19" x14ac:dyDescent="0.25">
      <c r="B33" s="840" t="s">
        <v>39</v>
      </c>
      <c r="C33" s="841"/>
      <c r="D33" s="842"/>
      <c r="E33" s="296">
        <v>5425.1949999999997</v>
      </c>
      <c r="F33" s="297">
        <v>0</v>
      </c>
      <c r="G33" s="297">
        <v>78</v>
      </c>
      <c r="H33" s="297">
        <v>17</v>
      </c>
      <c r="I33" s="297">
        <v>120</v>
      </c>
      <c r="J33" s="41">
        <v>215</v>
      </c>
      <c r="K33" s="297">
        <v>1002</v>
      </c>
      <c r="L33" s="297">
        <v>304</v>
      </c>
      <c r="M33" s="298">
        <v>1.43773633943112</v>
      </c>
      <c r="N33" s="298">
        <v>0.4274041483343809</v>
      </c>
      <c r="O33" s="298">
        <v>2.21190206066326</v>
      </c>
      <c r="P33" s="43">
        <v>4.0770425484287607</v>
      </c>
      <c r="Q33" s="296">
        <v>18.469382206538199</v>
      </c>
      <c r="R33" s="296">
        <v>7.6429918290383414</v>
      </c>
      <c r="S33" s="426">
        <v>12.846153846153847</v>
      </c>
    </row>
    <row r="34" spans="2:19" ht="15.75" thickBot="1" x14ac:dyDescent="0.3">
      <c r="B34" s="843" t="s">
        <v>22</v>
      </c>
      <c r="C34" s="844"/>
      <c r="D34" s="845"/>
      <c r="E34" s="301">
        <v>11493.445157249998</v>
      </c>
      <c r="F34" s="302">
        <v>0</v>
      </c>
      <c r="G34" s="302">
        <v>109</v>
      </c>
      <c r="H34" s="302">
        <v>28</v>
      </c>
      <c r="I34" s="302">
        <v>177</v>
      </c>
      <c r="J34" s="45">
        <v>314</v>
      </c>
      <c r="K34" s="301">
        <v>1454</v>
      </c>
      <c r="L34" s="302">
        <v>706</v>
      </c>
      <c r="M34" s="303">
        <v>0.94836664297513495</v>
      </c>
      <c r="N34" s="303">
        <v>0.36893319015211906</v>
      </c>
      <c r="O34" s="303">
        <v>1.5400082184091599</v>
      </c>
      <c r="P34" s="47">
        <v>2.857308051536414</v>
      </c>
      <c r="Q34" s="301">
        <v>12.6506889806041</v>
      </c>
      <c r="R34" s="301">
        <v>9.3023868659784306</v>
      </c>
      <c r="S34" s="397">
        <v>13.339449541284404</v>
      </c>
    </row>
    <row r="35" spans="2:19" ht="15.75" thickBot="1" x14ac:dyDescent="0.3"/>
    <row r="36" spans="2:19" ht="44.1" customHeight="1" thickBot="1" x14ac:dyDescent="0.3">
      <c r="B36" s="771" t="s">
        <v>40</v>
      </c>
      <c r="C36" s="772"/>
      <c r="D36" s="70" t="s">
        <v>4</v>
      </c>
      <c r="E36" s="3" t="s">
        <v>5</v>
      </c>
      <c r="F36" s="3" t="s">
        <v>6</v>
      </c>
      <c r="G36" s="3" t="s">
        <v>7</v>
      </c>
      <c r="H36" s="3" t="s">
        <v>8</v>
      </c>
      <c r="I36" s="3" t="s">
        <v>9</v>
      </c>
      <c r="J36" s="10" t="s">
        <v>10</v>
      </c>
      <c r="K36" s="3" t="s">
        <v>11</v>
      </c>
      <c r="L36" s="3" t="s">
        <v>12</v>
      </c>
      <c r="M36" s="3" t="s">
        <v>13</v>
      </c>
      <c r="N36" s="3" t="s">
        <v>14</v>
      </c>
      <c r="O36" s="3" t="s">
        <v>15</v>
      </c>
      <c r="P36" s="10" t="s">
        <v>16</v>
      </c>
      <c r="Q36" s="3" t="s">
        <v>17</v>
      </c>
      <c r="R36" s="3" t="s">
        <v>18</v>
      </c>
      <c r="S36" s="69" t="s">
        <v>19</v>
      </c>
    </row>
    <row r="37" spans="2:19" x14ac:dyDescent="0.25">
      <c r="B37" s="765" t="s">
        <v>20</v>
      </c>
      <c r="C37" s="775"/>
      <c r="D37" s="65" t="s">
        <v>52</v>
      </c>
      <c r="E37" s="51" t="s">
        <v>53</v>
      </c>
      <c r="F37" s="51">
        <v>0</v>
      </c>
      <c r="G37" s="51">
        <v>4</v>
      </c>
      <c r="H37" s="51">
        <v>0</v>
      </c>
      <c r="I37" s="51">
        <v>0</v>
      </c>
      <c r="J37" s="78">
        <v>4</v>
      </c>
      <c r="K37" s="51">
        <v>92</v>
      </c>
      <c r="L37" s="51">
        <v>14</v>
      </c>
      <c r="M37" s="49">
        <v>3.007518796992481</v>
      </c>
      <c r="N37" s="49">
        <v>0</v>
      </c>
      <c r="O37" s="49">
        <v>0</v>
      </c>
      <c r="P37" s="76">
        <v>3.007518796992481</v>
      </c>
      <c r="Q37" s="50">
        <v>69.172932330827066</v>
      </c>
      <c r="R37" s="50">
        <v>10.526315789473683</v>
      </c>
      <c r="S37" s="157">
        <v>23</v>
      </c>
    </row>
    <row r="38" spans="2:19" x14ac:dyDescent="0.25">
      <c r="B38" s="668"/>
      <c r="C38" s="669"/>
      <c r="D38" s="66" t="s">
        <v>54</v>
      </c>
      <c r="E38" s="29">
        <v>149</v>
      </c>
      <c r="F38" s="29">
        <v>0</v>
      </c>
      <c r="G38" s="29">
        <v>2</v>
      </c>
      <c r="H38" s="29">
        <v>13</v>
      </c>
      <c r="I38" s="29">
        <v>5</v>
      </c>
      <c r="J38" s="30">
        <v>20</v>
      </c>
      <c r="K38" s="29">
        <v>46</v>
      </c>
      <c r="L38" s="29">
        <v>132</v>
      </c>
      <c r="M38" s="31">
        <v>1.3422818791946309</v>
      </c>
      <c r="N38" s="31">
        <v>8.724832214765101</v>
      </c>
      <c r="O38" s="31">
        <v>3.3557046979865772</v>
      </c>
      <c r="P38" s="32">
        <v>13.422818791946309</v>
      </c>
      <c r="Q38" s="28">
        <v>30.872483221476511</v>
      </c>
      <c r="R38" s="28" t="s">
        <v>33</v>
      </c>
      <c r="S38" s="173">
        <v>23</v>
      </c>
    </row>
    <row r="39" spans="2:19" x14ac:dyDescent="0.25">
      <c r="B39" s="668"/>
      <c r="C39" s="669"/>
      <c r="D39" s="66" t="s">
        <v>55</v>
      </c>
      <c r="E39" s="29" t="s">
        <v>56</v>
      </c>
      <c r="F39" s="29">
        <v>0</v>
      </c>
      <c r="G39" s="29">
        <v>11</v>
      </c>
      <c r="H39" s="29" t="s">
        <v>33</v>
      </c>
      <c r="I39" s="29">
        <v>25</v>
      </c>
      <c r="J39" s="30">
        <v>36</v>
      </c>
      <c r="K39" s="29">
        <v>245</v>
      </c>
      <c r="L39" s="29" t="s">
        <v>33</v>
      </c>
      <c r="M39" s="31">
        <v>8.870967741935484</v>
      </c>
      <c r="N39" s="31" t="s">
        <v>33</v>
      </c>
      <c r="O39" s="31">
        <v>20.161290322580644</v>
      </c>
      <c r="P39" s="32">
        <v>29.032258064516128</v>
      </c>
      <c r="Q39" s="28">
        <v>197.58064516129033</v>
      </c>
      <c r="R39" s="28" t="s">
        <v>33</v>
      </c>
      <c r="S39" s="173">
        <v>22.272727272727273</v>
      </c>
    </row>
    <row r="40" spans="2:19" x14ac:dyDescent="0.25">
      <c r="B40" s="668"/>
      <c r="C40" s="669"/>
      <c r="D40" s="66" t="s">
        <v>57</v>
      </c>
      <c r="E40" s="29">
        <v>105</v>
      </c>
      <c r="F40" s="29">
        <v>0</v>
      </c>
      <c r="G40" s="29">
        <v>6</v>
      </c>
      <c r="H40" s="29">
        <v>0</v>
      </c>
      <c r="I40" s="29">
        <v>2</v>
      </c>
      <c r="J40" s="30">
        <v>8</v>
      </c>
      <c r="K40" s="29">
        <v>248</v>
      </c>
      <c r="L40" s="29">
        <v>0</v>
      </c>
      <c r="M40" s="31">
        <v>5.7142857142857144</v>
      </c>
      <c r="N40" s="31">
        <v>0</v>
      </c>
      <c r="O40" s="31">
        <v>1.9047619047619047</v>
      </c>
      <c r="P40" s="32">
        <v>7.6190476190476186</v>
      </c>
      <c r="Q40" s="28">
        <v>236.1904761904762</v>
      </c>
      <c r="R40" s="28">
        <v>0</v>
      </c>
      <c r="S40" s="173">
        <v>41.333333333333336</v>
      </c>
    </row>
    <row r="41" spans="2:19" x14ac:dyDescent="0.25">
      <c r="B41" s="668"/>
      <c r="C41" s="669"/>
      <c r="D41" s="66" t="s">
        <v>58</v>
      </c>
      <c r="E41" s="29">
        <v>169</v>
      </c>
      <c r="F41" s="29">
        <v>0</v>
      </c>
      <c r="G41" s="29">
        <v>2</v>
      </c>
      <c r="H41" s="29" t="s">
        <v>33</v>
      </c>
      <c r="I41" s="29">
        <v>0</v>
      </c>
      <c r="J41" s="30">
        <v>2</v>
      </c>
      <c r="K41" s="29">
        <v>18</v>
      </c>
      <c r="L41" s="29" t="s">
        <v>33</v>
      </c>
      <c r="M41" s="31">
        <v>1.1834319526627219</v>
      </c>
      <c r="N41" s="31" t="s">
        <v>33</v>
      </c>
      <c r="O41" s="31">
        <v>0</v>
      </c>
      <c r="P41" s="32">
        <v>1.1834319526627219</v>
      </c>
      <c r="Q41" s="28">
        <v>10.650887573964498</v>
      </c>
      <c r="R41" s="28" t="s">
        <v>33</v>
      </c>
      <c r="S41" s="173">
        <v>9</v>
      </c>
    </row>
    <row r="42" spans="2:19" x14ac:dyDescent="0.25">
      <c r="B42" s="668"/>
      <c r="C42" s="669"/>
      <c r="D42" s="66" t="s">
        <v>59</v>
      </c>
      <c r="E42" s="29" t="s">
        <v>223</v>
      </c>
      <c r="F42" s="29">
        <v>0</v>
      </c>
      <c r="G42" s="29">
        <v>13</v>
      </c>
      <c r="H42" s="29" t="s">
        <v>33</v>
      </c>
      <c r="I42" s="29">
        <v>0</v>
      </c>
      <c r="J42" s="30">
        <v>13</v>
      </c>
      <c r="K42" s="29">
        <v>181</v>
      </c>
      <c r="L42" s="29" t="s">
        <v>33</v>
      </c>
      <c r="M42" s="243">
        <v>7.5797771545516568</v>
      </c>
      <c r="N42" s="31" t="s">
        <v>33</v>
      </c>
      <c r="O42" s="31">
        <v>0</v>
      </c>
      <c r="P42" s="32">
        <v>7.5797771545516568</v>
      </c>
      <c r="Q42" s="239">
        <v>105.53382038260384</v>
      </c>
      <c r="R42" s="239" t="s">
        <v>33</v>
      </c>
      <c r="S42" s="394">
        <v>13.923076923076923</v>
      </c>
    </row>
    <row r="43" spans="2:19" x14ac:dyDescent="0.25">
      <c r="B43" s="668"/>
      <c r="C43" s="669"/>
      <c r="D43" s="66" t="s">
        <v>61</v>
      </c>
      <c r="E43" s="29">
        <v>189</v>
      </c>
      <c r="F43" s="29">
        <v>0</v>
      </c>
      <c r="G43" s="29">
        <v>0</v>
      </c>
      <c r="H43" s="29">
        <v>0</v>
      </c>
      <c r="I43" s="29">
        <v>8</v>
      </c>
      <c r="J43" s="30">
        <v>8</v>
      </c>
      <c r="K43" s="29">
        <v>0</v>
      </c>
      <c r="L43" s="29">
        <v>0</v>
      </c>
      <c r="M43" s="31">
        <v>0</v>
      </c>
      <c r="N43" s="31">
        <v>0</v>
      </c>
      <c r="O43" s="31">
        <v>4.2328042328042326</v>
      </c>
      <c r="P43" s="32">
        <v>4.2328042328042326</v>
      </c>
      <c r="Q43" s="28">
        <v>0</v>
      </c>
      <c r="R43" s="28">
        <v>0</v>
      </c>
      <c r="S43" s="173">
        <v>0</v>
      </c>
    </row>
    <row r="44" spans="2:19" x14ac:dyDescent="0.25">
      <c r="B44" s="668"/>
      <c r="C44" s="669"/>
      <c r="D44" s="66" t="s">
        <v>62</v>
      </c>
      <c r="E44" s="29" t="s">
        <v>63</v>
      </c>
      <c r="F44" s="29">
        <v>0</v>
      </c>
      <c r="G44" s="29">
        <v>1</v>
      </c>
      <c r="H44" s="29">
        <v>0</v>
      </c>
      <c r="I44" s="29">
        <v>0</v>
      </c>
      <c r="J44" s="30">
        <v>1</v>
      </c>
      <c r="K44" s="29">
        <v>38</v>
      </c>
      <c r="L44" s="29">
        <v>10</v>
      </c>
      <c r="M44" s="31">
        <v>0.76923076923076927</v>
      </c>
      <c r="N44" s="31">
        <v>0</v>
      </c>
      <c r="O44" s="31">
        <v>0</v>
      </c>
      <c r="P44" s="32">
        <v>0.76923076923076927</v>
      </c>
      <c r="Q44" s="28">
        <v>29.230769230769234</v>
      </c>
      <c r="R44" s="28">
        <v>7.6923076923076925</v>
      </c>
      <c r="S44" s="173">
        <v>38</v>
      </c>
    </row>
    <row r="45" spans="2:19" x14ac:dyDescent="0.25">
      <c r="B45" s="668"/>
      <c r="C45" s="669"/>
      <c r="D45" s="66" t="s">
        <v>64</v>
      </c>
      <c r="E45" s="29">
        <v>159</v>
      </c>
      <c r="F45" s="29">
        <v>0</v>
      </c>
      <c r="G45" s="29">
        <v>0</v>
      </c>
      <c r="H45" s="29">
        <v>2</v>
      </c>
      <c r="I45" s="29">
        <v>0</v>
      </c>
      <c r="J45" s="30">
        <v>2</v>
      </c>
      <c r="K45" s="29">
        <v>0</v>
      </c>
      <c r="L45" s="29">
        <v>8</v>
      </c>
      <c r="M45" s="31">
        <v>0</v>
      </c>
      <c r="N45" s="31">
        <v>1.2578616352201257</v>
      </c>
      <c r="O45" s="31">
        <v>0</v>
      </c>
      <c r="P45" s="32">
        <v>1.2578616352201257</v>
      </c>
      <c r="Q45" s="28">
        <v>0</v>
      </c>
      <c r="R45" s="28">
        <v>5.0314465408805038</v>
      </c>
      <c r="S45" s="173">
        <v>0</v>
      </c>
    </row>
    <row r="46" spans="2:19" x14ac:dyDescent="0.25">
      <c r="B46" s="668"/>
      <c r="C46" s="669"/>
      <c r="D46" s="66" t="s">
        <v>65</v>
      </c>
      <c r="E46" s="29" t="s">
        <v>66</v>
      </c>
      <c r="F46" s="29">
        <v>0</v>
      </c>
      <c r="G46" s="29">
        <v>2</v>
      </c>
      <c r="H46" s="29">
        <v>4</v>
      </c>
      <c r="I46" s="29">
        <v>1</v>
      </c>
      <c r="J46" s="30">
        <v>7</v>
      </c>
      <c r="K46" s="29">
        <v>2</v>
      </c>
      <c r="L46" s="29" t="s">
        <v>33</v>
      </c>
      <c r="M46" s="31">
        <v>1.3333333333333333</v>
      </c>
      <c r="N46" s="31">
        <v>2.6666666666666665</v>
      </c>
      <c r="O46" s="31">
        <v>0.66666666666666663</v>
      </c>
      <c r="P46" s="32">
        <v>4.666666666666667</v>
      </c>
      <c r="Q46" s="28">
        <v>1.3333333333333335</v>
      </c>
      <c r="R46" s="28" t="s">
        <v>33</v>
      </c>
      <c r="S46" s="173">
        <v>1</v>
      </c>
    </row>
    <row r="47" spans="2:19" x14ac:dyDescent="0.25">
      <c r="B47" s="668"/>
      <c r="C47" s="669"/>
      <c r="D47" s="66" t="s">
        <v>67</v>
      </c>
      <c r="E47" s="29">
        <v>154</v>
      </c>
      <c r="F47" s="29">
        <v>0</v>
      </c>
      <c r="G47" s="29">
        <v>0</v>
      </c>
      <c r="H47" s="29" t="s">
        <v>33</v>
      </c>
      <c r="I47" s="29">
        <v>1</v>
      </c>
      <c r="J47" s="30">
        <v>1</v>
      </c>
      <c r="K47" s="29">
        <v>0</v>
      </c>
      <c r="L47" s="29" t="s">
        <v>33</v>
      </c>
      <c r="M47" s="31">
        <v>0</v>
      </c>
      <c r="N47" s="31" t="s">
        <v>33</v>
      </c>
      <c r="O47" s="31">
        <v>0.64935064935064934</v>
      </c>
      <c r="P47" s="32">
        <v>0.64935064935064934</v>
      </c>
      <c r="Q47" s="28">
        <v>0</v>
      </c>
      <c r="R47" s="28" t="s">
        <v>33</v>
      </c>
      <c r="S47" s="173">
        <v>0</v>
      </c>
    </row>
    <row r="48" spans="2:19" x14ac:dyDescent="0.25">
      <c r="B48" s="668"/>
      <c r="C48" s="669"/>
      <c r="D48" s="66" t="s">
        <v>68</v>
      </c>
      <c r="E48" s="29">
        <v>232</v>
      </c>
      <c r="F48" s="29">
        <v>0</v>
      </c>
      <c r="G48" s="29">
        <v>1</v>
      </c>
      <c r="H48" s="29">
        <v>0</v>
      </c>
      <c r="I48" s="29">
        <v>2</v>
      </c>
      <c r="J48" s="30">
        <v>3</v>
      </c>
      <c r="K48" s="29">
        <v>19</v>
      </c>
      <c r="L48" s="29">
        <v>0</v>
      </c>
      <c r="M48" s="31">
        <v>0.43103448275862066</v>
      </c>
      <c r="N48" s="31">
        <v>0</v>
      </c>
      <c r="O48" s="31">
        <v>0.86206896551724133</v>
      </c>
      <c r="P48" s="32">
        <v>1.2931034482758621</v>
      </c>
      <c r="Q48" s="28">
        <v>8.1896551724137936</v>
      </c>
      <c r="R48" s="28">
        <v>0</v>
      </c>
      <c r="S48" s="173">
        <v>19</v>
      </c>
    </row>
    <row r="49" spans="2:19" ht="15.75" thickBot="1" x14ac:dyDescent="0.3">
      <c r="B49" s="768"/>
      <c r="C49" s="776"/>
      <c r="D49" s="67" t="s">
        <v>69</v>
      </c>
      <c r="E49" s="59" t="s">
        <v>70</v>
      </c>
      <c r="F49" s="59">
        <v>0</v>
      </c>
      <c r="G49" s="59">
        <v>2</v>
      </c>
      <c r="H49" s="59">
        <v>2</v>
      </c>
      <c r="I49" s="59">
        <v>5</v>
      </c>
      <c r="J49" s="79">
        <v>9</v>
      </c>
      <c r="K49" s="59">
        <v>41</v>
      </c>
      <c r="L49" s="59">
        <v>7</v>
      </c>
      <c r="M49" s="48">
        <v>0.98522167487684731</v>
      </c>
      <c r="N49" s="48">
        <v>0.98522167487684731</v>
      </c>
      <c r="O49" s="48">
        <v>2.4630541871921183</v>
      </c>
      <c r="P49" s="77">
        <v>4.4334975369458132</v>
      </c>
      <c r="Q49" s="33">
        <v>20.19704433497537</v>
      </c>
      <c r="R49" s="33">
        <v>3.4482758620689653</v>
      </c>
      <c r="S49" s="175">
        <v>20.5</v>
      </c>
    </row>
    <row r="50" spans="2:19" x14ac:dyDescent="0.25">
      <c r="B50" s="748" t="s">
        <v>21</v>
      </c>
      <c r="C50" s="749"/>
      <c r="D50" s="749"/>
      <c r="E50" s="35">
        <v>2068.509</v>
      </c>
      <c r="F50" s="36">
        <v>0</v>
      </c>
      <c r="G50" s="36">
        <v>44</v>
      </c>
      <c r="H50" s="36">
        <v>21</v>
      </c>
      <c r="I50" s="36">
        <v>49</v>
      </c>
      <c r="J50" s="80">
        <v>114</v>
      </c>
      <c r="K50" s="36">
        <v>930</v>
      </c>
      <c r="L50" s="36">
        <v>171</v>
      </c>
      <c r="M50" s="38">
        <v>2.1271360192293098</v>
      </c>
      <c r="N50" s="38">
        <v>1.4482758620689655</v>
      </c>
      <c r="O50" s="38">
        <v>2.3688560214144601</v>
      </c>
      <c r="P50" s="75">
        <v>5.9442679027127348</v>
      </c>
      <c r="Q50" s="35">
        <v>44.959920406437703</v>
      </c>
      <c r="R50" s="35">
        <v>13.153846153846155</v>
      </c>
      <c r="S50" s="403">
        <v>21.136363636363637</v>
      </c>
    </row>
    <row r="51" spans="2:19" x14ac:dyDescent="0.25">
      <c r="B51" s="763" t="s">
        <v>39</v>
      </c>
      <c r="C51" s="764"/>
      <c r="D51" s="764"/>
      <c r="E51" s="39">
        <v>5463.7089999999998</v>
      </c>
      <c r="F51" s="40">
        <v>0</v>
      </c>
      <c r="G51" s="40">
        <v>100</v>
      </c>
      <c r="H51" s="40">
        <v>44</v>
      </c>
      <c r="I51" s="40">
        <v>121</v>
      </c>
      <c r="J51" s="41">
        <v>265</v>
      </c>
      <c r="K51" s="39">
        <v>1522.3</v>
      </c>
      <c r="L51" s="40">
        <v>424</v>
      </c>
      <c r="M51" s="42">
        <v>1.83025852950807</v>
      </c>
      <c r="N51" s="42">
        <v>1.411976124767345</v>
      </c>
      <c r="O51" s="42">
        <v>2.21461282070476</v>
      </c>
      <c r="P51" s="43">
        <v>5.456847474980175</v>
      </c>
      <c r="Q51" s="39">
        <v>27.862025594701301</v>
      </c>
      <c r="R51" s="39">
        <v>16.225317618245828</v>
      </c>
      <c r="S51" s="421">
        <v>15.222999999999999</v>
      </c>
    </row>
    <row r="52" spans="2:19" ht="15.75" thickBot="1" x14ac:dyDescent="0.3">
      <c r="B52" s="664" t="s">
        <v>22</v>
      </c>
      <c r="C52" s="665"/>
      <c r="D52" s="665"/>
      <c r="E52" s="44">
        <v>11810.43945075</v>
      </c>
      <c r="F52" s="37">
        <v>0</v>
      </c>
      <c r="G52" s="37">
        <v>144</v>
      </c>
      <c r="H52" s="37">
        <v>53</v>
      </c>
      <c r="I52" s="37">
        <v>200</v>
      </c>
      <c r="J52" s="81">
        <v>397</v>
      </c>
      <c r="K52" s="44">
        <v>2165.3000000000002</v>
      </c>
      <c r="L52" s="37">
        <v>581</v>
      </c>
      <c r="M52" s="46">
        <v>1.2192603044153101</v>
      </c>
      <c r="N52" s="46">
        <v>0.76971114047954459</v>
      </c>
      <c r="O52" s="46">
        <v>1.6934170894656999</v>
      </c>
      <c r="P52" s="47">
        <v>3.6823885343605545</v>
      </c>
      <c r="Q52" s="44">
        <v>18.333780119100499</v>
      </c>
      <c r="R52" s="44">
        <v>9.1027308192457745</v>
      </c>
      <c r="S52" s="392">
        <v>15.036805555555556</v>
      </c>
    </row>
    <row r="53" spans="2:19" ht="15.75" thickBot="1" x14ac:dyDescent="0.3"/>
    <row r="54" spans="2:19" ht="45.75" thickBot="1" x14ac:dyDescent="0.3">
      <c r="B54" s="771" t="s">
        <v>99</v>
      </c>
      <c r="C54" s="772"/>
      <c r="D54" s="265" t="s">
        <v>4</v>
      </c>
      <c r="E54" s="261" t="s">
        <v>5</v>
      </c>
      <c r="F54" s="261" t="s">
        <v>6</v>
      </c>
      <c r="G54" s="261" t="s">
        <v>7</v>
      </c>
      <c r="H54" s="261" t="s">
        <v>8</v>
      </c>
      <c r="I54" s="261" t="s">
        <v>9</v>
      </c>
      <c r="J54" s="262" t="s">
        <v>10</v>
      </c>
      <c r="K54" s="261" t="s">
        <v>11</v>
      </c>
      <c r="L54" s="261" t="s">
        <v>12</v>
      </c>
      <c r="M54" s="261" t="s">
        <v>13</v>
      </c>
      <c r="N54" s="261" t="s">
        <v>14</v>
      </c>
      <c r="O54" s="261" t="s">
        <v>15</v>
      </c>
      <c r="P54" s="262" t="s">
        <v>16</v>
      </c>
      <c r="Q54" s="261" t="s">
        <v>17</v>
      </c>
      <c r="R54" s="261" t="s">
        <v>18</v>
      </c>
      <c r="S54" s="575" t="s">
        <v>19</v>
      </c>
    </row>
    <row r="55" spans="2:19" x14ac:dyDescent="0.25">
      <c r="B55" s="765" t="s">
        <v>20</v>
      </c>
      <c r="C55" s="766"/>
      <c r="D55" s="563" t="s">
        <v>52</v>
      </c>
      <c r="E55" s="23" t="s">
        <v>100</v>
      </c>
      <c r="F55" s="23">
        <v>0</v>
      </c>
      <c r="G55" s="23">
        <v>5</v>
      </c>
      <c r="H55" s="172" t="s">
        <v>176</v>
      </c>
      <c r="I55" s="172" t="s">
        <v>176</v>
      </c>
      <c r="J55" s="172" t="s">
        <v>176</v>
      </c>
      <c r="K55" s="22">
        <v>45</v>
      </c>
      <c r="L55" s="172" t="s">
        <v>176</v>
      </c>
      <c r="M55" s="25">
        <v>4</v>
      </c>
      <c r="N55" s="172" t="s">
        <v>176</v>
      </c>
      <c r="O55" s="172" t="s">
        <v>176</v>
      </c>
      <c r="P55" s="172" t="s">
        <v>176</v>
      </c>
      <c r="Q55" s="22">
        <v>36</v>
      </c>
      <c r="R55" s="172" t="s">
        <v>176</v>
      </c>
      <c r="S55" s="156">
        <v>9</v>
      </c>
    </row>
    <row r="56" spans="2:19" x14ac:dyDescent="0.25">
      <c r="B56" s="668"/>
      <c r="C56" s="767"/>
      <c r="D56" s="564" t="s">
        <v>54</v>
      </c>
      <c r="E56" s="29">
        <v>141</v>
      </c>
      <c r="F56" s="29">
        <v>0</v>
      </c>
      <c r="G56" s="29">
        <v>1</v>
      </c>
      <c r="H56" s="110" t="s">
        <v>176</v>
      </c>
      <c r="I56" s="110" t="s">
        <v>176</v>
      </c>
      <c r="J56" s="110" t="s">
        <v>176</v>
      </c>
      <c r="K56" s="28">
        <v>59</v>
      </c>
      <c r="L56" s="110" t="s">
        <v>176</v>
      </c>
      <c r="M56" s="31">
        <v>0.70921985815602839</v>
      </c>
      <c r="N56" s="110" t="s">
        <v>176</v>
      </c>
      <c r="O56" s="110" t="s">
        <v>176</v>
      </c>
      <c r="P56" s="110" t="s">
        <v>176</v>
      </c>
      <c r="Q56" s="28">
        <v>41.843971631205676</v>
      </c>
      <c r="R56" s="110" t="s">
        <v>176</v>
      </c>
      <c r="S56" s="173">
        <v>59</v>
      </c>
    </row>
    <row r="57" spans="2:19" x14ac:dyDescent="0.25">
      <c r="B57" s="668"/>
      <c r="C57" s="767"/>
      <c r="D57" s="564" t="s">
        <v>55</v>
      </c>
      <c r="E57" s="29" t="s">
        <v>101</v>
      </c>
      <c r="F57" s="29">
        <v>0</v>
      </c>
      <c r="G57" s="29">
        <v>4</v>
      </c>
      <c r="H57" s="29" t="s">
        <v>176</v>
      </c>
      <c r="I57" s="29" t="s">
        <v>176</v>
      </c>
      <c r="J57" s="29" t="s">
        <v>176</v>
      </c>
      <c r="K57" s="28">
        <v>118.5</v>
      </c>
      <c r="L57" s="29" t="s">
        <v>176</v>
      </c>
      <c r="M57" s="31">
        <v>3.2388663967611335</v>
      </c>
      <c r="N57" s="29" t="s">
        <v>176</v>
      </c>
      <c r="O57" s="29" t="s">
        <v>176</v>
      </c>
      <c r="P57" s="29" t="s">
        <v>176</v>
      </c>
      <c r="Q57" s="28">
        <v>95.951417004048579</v>
      </c>
      <c r="R57" s="29" t="s">
        <v>176</v>
      </c>
      <c r="S57" s="173">
        <v>29.625</v>
      </c>
    </row>
    <row r="58" spans="2:19" x14ac:dyDescent="0.25">
      <c r="B58" s="668"/>
      <c r="C58" s="767"/>
      <c r="D58" s="564" t="s">
        <v>57</v>
      </c>
      <c r="E58" s="29">
        <v>109</v>
      </c>
      <c r="F58" s="29">
        <v>0</v>
      </c>
      <c r="G58" s="29">
        <v>9</v>
      </c>
      <c r="H58" s="110" t="s">
        <v>176</v>
      </c>
      <c r="I58" s="110" t="s">
        <v>176</v>
      </c>
      <c r="J58" s="110" t="s">
        <v>176</v>
      </c>
      <c r="K58" s="28">
        <v>157</v>
      </c>
      <c r="L58" s="110" t="s">
        <v>176</v>
      </c>
      <c r="M58" s="31">
        <v>8.2568807339449535</v>
      </c>
      <c r="N58" s="110" t="s">
        <v>176</v>
      </c>
      <c r="O58" s="110" t="s">
        <v>176</v>
      </c>
      <c r="P58" s="110" t="s">
        <v>176</v>
      </c>
      <c r="Q58" s="28">
        <v>144.03669724770643</v>
      </c>
      <c r="R58" s="110" t="s">
        <v>176</v>
      </c>
      <c r="S58" s="173">
        <v>17.444444444444443</v>
      </c>
    </row>
    <row r="59" spans="2:19" x14ac:dyDescent="0.25">
      <c r="B59" s="668"/>
      <c r="C59" s="767"/>
      <c r="D59" s="564" t="s">
        <v>59</v>
      </c>
      <c r="E59" s="28" t="s">
        <v>224</v>
      </c>
      <c r="F59" s="29">
        <v>0</v>
      </c>
      <c r="G59" s="29">
        <v>4</v>
      </c>
      <c r="H59" s="617" t="s">
        <v>176</v>
      </c>
      <c r="I59" s="617" t="s">
        <v>176</v>
      </c>
      <c r="J59" s="617" t="s">
        <v>176</v>
      </c>
      <c r="K59" s="28">
        <v>57</v>
      </c>
      <c r="L59" s="617" t="s">
        <v>176</v>
      </c>
      <c r="M59" s="31">
        <v>2.4661064494848919</v>
      </c>
      <c r="N59" s="617" t="s">
        <v>176</v>
      </c>
      <c r="O59" s="617" t="s">
        <v>176</v>
      </c>
      <c r="P59" s="617" t="s">
        <v>176</v>
      </c>
      <c r="Q59" s="28">
        <v>35.142016905159707</v>
      </c>
      <c r="R59" s="617" t="s">
        <v>176</v>
      </c>
      <c r="S59" s="173">
        <v>14.25</v>
      </c>
    </row>
    <row r="60" spans="2:19" x14ac:dyDescent="0.25">
      <c r="B60" s="668"/>
      <c r="C60" s="767"/>
      <c r="D60" s="564" t="s">
        <v>74</v>
      </c>
      <c r="E60" s="28">
        <v>214.5</v>
      </c>
      <c r="F60" s="29">
        <v>0</v>
      </c>
      <c r="G60" s="29">
        <v>2</v>
      </c>
      <c r="H60" s="617" t="s">
        <v>176</v>
      </c>
      <c r="I60" s="617" t="s">
        <v>176</v>
      </c>
      <c r="J60" s="617" t="s">
        <v>176</v>
      </c>
      <c r="K60" s="28">
        <v>105</v>
      </c>
      <c r="L60" s="617" t="s">
        <v>176</v>
      </c>
      <c r="M60" s="31">
        <v>0.93240093240093236</v>
      </c>
      <c r="N60" s="617" t="s">
        <v>176</v>
      </c>
      <c r="O60" s="617" t="s">
        <v>176</v>
      </c>
      <c r="P60" s="617" t="s">
        <v>176</v>
      </c>
      <c r="Q60" s="28">
        <v>48.951048951048953</v>
      </c>
      <c r="R60" s="617" t="s">
        <v>176</v>
      </c>
      <c r="S60" s="173">
        <v>52.5</v>
      </c>
    </row>
    <row r="61" spans="2:19" x14ac:dyDescent="0.25">
      <c r="B61" s="668"/>
      <c r="C61" s="767"/>
      <c r="D61" s="564" t="s">
        <v>75</v>
      </c>
      <c r="E61" s="29" t="s">
        <v>102</v>
      </c>
      <c r="F61" s="29">
        <v>0</v>
      </c>
      <c r="G61" s="29">
        <v>6</v>
      </c>
      <c r="H61" s="617" t="s">
        <v>176</v>
      </c>
      <c r="I61" s="617" t="s">
        <v>176</v>
      </c>
      <c r="J61" s="617" t="s">
        <v>176</v>
      </c>
      <c r="K61" s="28">
        <v>49</v>
      </c>
      <c r="L61" s="617" t="s">
        <v>176</v>
      </c>
      <c r="M61" s="31">
        <v>5</v>
      </c>
      <c r="N61" s="617" t="s">
        <v>176</v>
      </c>
      <c r="O61" s="617" t="s">
        <v>176</v>
      </c>
      <c r="P61" s="617" t="s">
        <v>176</v>
      </c>
      <c r="Q61" s="28">
        <v>40.833333333333336</v>
      </c>
      <c r="R61" s="617" t="s">
        <v>176</v>
      </c>
      <c r="S61" s="173">
        <v>8.1666666666666661</v>
      </c>
    </row>
    <row r="62" spans="2:19" x14ac:dyDescent="0.25">
      <c r="B62" s="668"/>
      <c r="C62" s="767"/>
      <c r="D62" s="564" t="s">
        <v>61</v>
      </c>
      <c r="E62" s="29" t="s">
        <v>103</v>
      </c>
      <c r="F62" s="29">
        <v>0</v>
      </c>
      <c r="G62" s="29">
        <v>3</v>
      </c>
      <c r="H62" s="617" t="s">
        <v>176</v>
      </c>
      <c r="I62" s="617" t="s">
        <v>176</v>
      </c>
      <c r="J62" s="617" t="s">
        <v>176</v>
      </c>
      <c r="K62" s="28">
        <v>11</v>
      </c>
      <c r="L62" s="617" t="s">
        <v>176</v>
      </c>
      <c r="M62" s="31">
        <v>1.935483870967742</v>
      </c>
      <c r="N62" s="617" t="s">
        <v>176</v>
      </c>
      <c r="O62" s="617" t="s">
        <v>176</v>
      </c>
      <c r="P62" s="617" t="s">
        <v>176</v>
      </c>
      <c r="Q62" s="28">
        <v>7.096774193548387</v>
      </c>
      <c r="R62" s="617" t="s">
        <v>176</v>
      </c>
      <c r="S62" s="173">
        <v>3.6666666666666665</v>
      </c>
    </row>
    <row r="63" spans="2:19" x14ac:dyDescent="0.25">
      <c r="B63" s="668"/>
      <c r="C63" s="767"/>
      <c r="D63" s="564" t="s">
        <v>62</v>
      </c>
      <c r="E63" s="29" t="s">
        <v>104</v>
      </c>
      <c r="F63" s="29">
        <v>0</v>
      </c>
      <c r="G63" s="29">
        <v>3</v>
      </c>
      <c r="H63" s="617" t="s">
        <v>176</v>
      </c>
      <c r="I63" s="617" t="s">
        <v>176</v>
      </c>
      <c r="J63" s="617" t="s">
        <v>176</v>
      </c>
      <c r="K63" s="28">
        <v>371</v>
      </c>
      <c r="L63" s="617" t="s">
        <v>176</v>
      </c>
      <c r="M63" s="31">
        <v>2.5210084033613445</v>
      </c>
      <c r="N63" s="617" t="s">
        <v>176</v>
      </c>
      <c r="O63" s="617" t="s">
        <v>176</v>
      </c>
      <c r="P63" s="617" t="s">
        <v>176</v>
      </c>
      <c r="Q63" s="28">
        <v>311.76470588235293</v>
      </c>
      <c r="R63" s="617" t="s">
        <v>176</v>
      </c>
      <c r="S63" s="173">
        <v>123.66666666666667</v>
      </c>
    </row>
    <row r="64" spans="2:19" x14ac:dyDescent="0.25">
      <c r="B64" s="668"/>
      <c r="C64" s="767"/>
      <c r="D64" s="564" t="s">
        <v>65</v>
      </c>
      <c r="E64" s="29" t="s">
        <v>105</v>
      </c>
      <c r="F64" s="29">
        <v>0</v>
      </c>
      <c r="G64" s="29">
        <v>0</v>
      </c>
      <c r="H64" s="617" t="s">
        <v>176</v>
      </c>
      <c r="I64" s="617" t="s">
        <v>176</v>
      </c>
      <c r="J64" s="617" t="s">
        <v>176</v>
      </c>
      <c r="K64" s="28">
        <v>0</v>
      </c>
      <c r="L64" s="617" t="s">
        <v>176</v>
      </c>
      <c r="M64" s="31">
        <v>0</v>
      </c>
      <c r="N64" s="617" t="s">
        <v>176</v>
      </c>
      <c r="O64" s="617" t="s">
        <v>176</v>
      </c>
      <c r="P64" s="617" t="s">
        <v>176</v>
      </c>
      <c r="Q64" s="28">
        <v>0</v>
      </c>
      <c r="R64" s="617" t="s">
        <v>176</v>
      </c>
      <c r="S64" s="173">
        <v>0</v>
      </c>
    </row>
    <row r="65" spans="2:19" x14ac:dyDescent="0.25">
      <c r="B65" s="668"/>
      <c r="C65" s="767"/>
      <c r="D65" s="564" t="s">
        <v>68</v>
      </c>
      <c r="E65" s="28">
        <v>233.2</v>
      </c>
      <c r="F65" s="29">
        <v>0</v>
      </c>
      <c r="G65" s="29">
        <v>1</v>
      </c>
      <c r="H65" s="617" t="s">
        <v>176</v>
      </c>
      <c r="I65" s="617" t="s">
        <v>176</v>
      </c>
      <c r="J65" s="617" t="s">
        <v>176</v>
      </c>
      <c r="K65" s="28">
        <v>23.8</v>
      </c>
      <c r="L65" s="617" t="s">
        <v>176</v>
      </c>
      <c r="M65" s="31">
        <v>0.42881646655231564</v>
      </c>
      <c r="N65" s="617" t="s">
        <v>176</v>
      </c>
      <c r="O65" s="617" t="s">
        <v>176</v>
      </c>
      <c r="P65" s="617" t="s">
        <v>176</v>
      </c>
      <c r="Q65" s="28">
        <v>10.205831903945112</v>
      </c>
      <c r="R65" s="617" t="s">
        <v>176</v>
      </c>
      <c r="S65" s="173">
        <v>23.8</v>
      </c>
    </row>
    <row r="66" spans="2:19" ht="15.75" thickBot="1" x14ac:dyDescent="0.3">
      <c r="B66" s="768"/>
      <c r="C66" s="769"/>
      <c r="D66" s="573" t="s">
        <v>69</v>
      </c>
      <c r="E66" s="59" t="s">
        <v>106</v>
      </c>
      <c r="F66" s="59">
        <v>0</v>
      </c>
      <c r="G66" s="59">
        <v>3</v>
      </c>
      <c r="H66" s="618" t="s">
        <v>176</v>
      </c>
      <c r="I66" s="618" t="s">
        <v>176</v>
      </c>
      <c r="J66" s="618" t="s">
        <v>176</v>
      </c>
      <c r="K66" s="33">
        <v>65</v>
      </c>
      <c r="L66" s="618" t="s">
        <v>176</v>
      </c>
      <c r="M66" s="48">
        <v>1.4018691588785046</v>
      </c>
      <c r="N66" s="618" t="s">
        <v>176</v>
      </c>
      <c r="O66" s="618" t="s">
        <v>176</v>
      </c>
      <c r="P66" s="618" t="s">
        <v>176</v>
      </c>
      <c r="Q66" s="33">
        <v>30.373831775700932</v>
      </c>
      <c r="R66" s="618" t="s">
        <v>176</v>
      </c>
      <c r="S66" s="175">
        <v>21.666666666666668</v>
      </c>
    </row>
    <row r="67" spans="2:19" x14ac:dyDescent="0.25">
      <c r="B67" s="748" t="s">
        <v>21</v>
      </c>
      <c r="C67" s="749"/>
      <c r="D67" s="749"/>
      <c r="E67" s="35">
        <v>1888.3990000000001</v>
      </c>
      <c r="F67" s="36">
        <v>0</v>
      </c>
      <c r="G67" s="36">
        <v>41</v>
      </c>
      <c r="H67" s="620" t="s">
        <v>176</v>
      </c>
      <c r="I67" s="620" t="s">
        <v>176</v>
      </c>
      <c r="J67" s="620" t="s">
        <v>176</v>
      </c>
      <c r="K67" s="35">
        <v>1061.3</v>
      </c>
      <c r="L67" s="620" t="s">
        <v>176</v>
      </c>
      <c r="M67" s="38">
        <v>2.17115132977723</v>
      </c>
      <c r="N67" s="620" t="s">
        <v>176</v>
      </c>
      <c r="O67" s="620" t="s">
        <v>176</v>
      </c>
      <c r="P67" s="620" t="s">
        <v>176</v>
      </c>
      <c r="Q67" s="35">
        <v>56.201046494940897</v>
      </c>
      <c r="R67" s="620" t="s">
        <v>176</v>
      </c>
      <c r="S67" s="403">
        <v>25.885365853658499</v>
      </c>
    </row>
    <row r="68" spans="2:19" x14ac:dyDescent="0.25">
      <c r="B68" s="763" t="s">
        <v>39</v>
      </c>
      <c r="C68" s="764"/>
      <c r="D68" s="764"/>
      <c r="E68" s="39">
        <v>5450.1989999999996</v>
      </c>
      <c r="F68" s="40">
        <v>0</v>
      </c>
      <c r="G68" s="40">
        <v>76</v>
      </c>
      <c r="H68" s="619" t="s">
        <v>176</v>
      </c>
      <c r="I68" s="619" t="s">
        <v>176</v>
      </c>
      <c r="J68" s="619" t="s">
        <v>176</v>
      </c>
      <c r="K68" s="39">
        <v>1875.9</v>
      </c>
      <c r="L68" s="619" t="s">
        <v>176</v>
      </c>
      <c r="M68" s="42">
        <v>1.39444449643031</v>
      </c>
      <c r="N68" s="619" t="s">
        <v>176</v>
      </c>
      <c r="O68" s="619" t="s">
        <v>176</v>
      </c>
      <c r="P68" s="619" t="s">
        <v>176</v>
      </c>
      <c r="Q68" s="39">
        <v>34.418926721758197</v>
      </c>
      <c r="R68" s="619" t="s">
        <v>176</v>
      </c>
      <c r="S68" s="421">
        <v>24.682894736842101</v>
      </c>
    </row>
    <row r="69" spans="2:19" ht="15.75" thickBot="1" x14ac:dyDescent="0.3">
      <c r="B69" s="664" t="s">
        <v>22</v>
      </c>
      <c r="C69" s="665"/>
      <c r="D69" s="665"/>
      <c r="E69" s="44">
        <v>11642.913075</v>
      </c>
      <c r="F69" s="37">
        <v>0</v>
      </c>
      <c r="G69" s="37">
        <v>128</v>
      </c>
      <c r="H69" s="621" t="s">
        <v>176</v>
      </c>
      <c r="I69" s="621" t="s">
        <v>176</v>
      </c>
      <c r="J69" s="621" t="s">
        <v>176</v>
      </c>
      <c r="K69" s="44">
        <v>2511.4</v>
      </c>
      <c r="L69" s="621" t="s">
        <v>176</v>
      </c>
      <c r="M69" s="46">
        <v>1.0993812216535901</v>
      </c>
      <c r="N69" s="621" t="s">
        <v>176</v>
      </c>
      <c r="O69" s="621" t="s">
        <v>176</v>
      </c>
      <c r="P69" s="621" t="s">
        <v>176</v>
      </c>
      <c r="Q69" s="44">
        <v>21.5702031254751</v>
      </c>
      <c r="R69" s="621" t="s">
        <v>176</v>
      </c>
      <c r="S69" s="392">
        <v>19.620312500000001</v>
      </c>
    </row>
    <row r="70" spans="2:19" ht="15.75" thickBot="1" x14ac:dyDescent="0.3"/>
    <row r="71" spans="2:19" ht="45.75" thickBot="1" x14ac:dyDescent="0.3">
      <c r="B71" s="771" t="s">
        <v>123</v>
      </c>
      <c r="C71" s="772"/>
      <c r="D71" s="265" t="s">
        <v>4</v>
      </c>
      <c r="E71" s="261" t="s">
        <v>5</v>
      </c>
      <c r="F71" s="261" t="s">
        <v>6</v>
      </c>
      <c r="G71" s="261" t="s">
        <v>7</v>
      </c>
      <c r="H71" s="261" t="s">
        <v>8</v>
      </c>
      <c r="I71" s="261" t="s">
        <v>9</v>
      </c>
      <c r="J71" s="262" t="s">
        <v>10</v>
      </c>
      <c r="K71" s="261" t="s">
        <v>11</v>
      </c>
      <c r="L71" s="261" t="s">
        <v>12</v>
      </c>
      <c r="M71" s="261" t="s">
        <v>13</v>
      </c>
      <c r="N71" s="261" t="s">
        <v>14</v>
      </c>
      <c r="O71" s="261" t="s">
        <v>15</v>
      </c>
      <c r="P71" s="262" t="s">
        <v>16</v>
      </c>
      <c r="Q71" s="261" t="s">
        <v>17</v>
      </c>
      <c r="R71" s="261" t="s">
        <v>18</v>
      </c>
      <c r="S71" s="575" t="s">
        <v>19</v>
      </c>
    </row>
    <row r="72" spans="2:19" x14ac:dyDescent="0.25">
      <c r="B72" s="765" t="s">
        <v>20</v>
      </c>
      <c r="C72" s="766"/>
      <c r="D72" s="563" t="s">
        <v>52</v>
      </c>
      <c r="E72" s="23" t="s">
        <v>100</v>
      </c>
      <c r="F72" s="23">
        <v>0</v>
      </c>
      <c r="G72" s="23">
        <v>16</v>
      </c>
      <c r="H72" s="622" t="s">
        <v>176</v>
      </c>
      <c r="I72" s="622" t="s">
        <v>176</v>
      </c>
      <c r="J72" s="622" t="s">
        <v>176</v>
      </c>
      <c r="K72" s="22">
        <v>111</v>
      </c>
      <c r="L72" s="622" t="s">
        <v>176</v>
      </c>
      <c r="M72" s="25">
        <v>12.8</v>
      </c>
      <c r="N72" s="622" t="s">
        <v>176</v>
      </c>
      <c r="O72" s="622" t="s">
        <v>176</v>
      </c>
      <c r="P72" s="622" t="s">
        <v>176</v>
      </c>
      <c r="Q72" s="22">
        <v>88.8</v>
      </c>
      <c r="R72" s="622" t="s">
        <v>176</v>
      </c>
      <c r="S72" s="156">
        <v>6.9375</v>
      </c>
    </row>
    <row r="73" spans="2:19" x14ac:dyDescent="0.25">
      <c r="B73" s="668"/>
      <c r="C73" s="767"/>
      <c r="D73" s="564" t="s">
        <v>54</v>
      </c>
      <c r="E73" s="29">
        <v>106</v>
      </c>
      <c r="F73" s="29">
        <v>0</v>
      </c>
      <c r="G73" s="29">
        <v>1</v>
      </c>
      <c r="H73" s="617" t="s">
        <v>176</v>
      </c>
      <c r="I73" s="617" t="s">
        <v>176</v>
      </c>
      <c r="J73" s="617" t="s">
        <v>176</v>
      </c>
      <c r="K73" s="28">
        <v>36</v>
      </c>
      <c r="L73" s="617" t="s">
        <v>176</v>
      </c>
      <c r="M73" s="31">
        <v>0.94339622641509435</v>
      </c>
      <c r="N73" s="617" t="s">
        <v>176</v>
      </c>
      <c r="O73" s="617" t="s">
        <v>176</v>
      </c>
      <c r="P73" s="617" t="s">
        <v>176</v>
      </c>
      <c r="Q73" s="28">
        <v>33.962264150943398</v>
      </c>
      <c r="R73" s="617" t="s">
        <v>176</v>
      </c>
      <c r="S73" s="173">
        <v>36</v>
      </c>
    </row>
    <row r="74" spans="2:19" x14ac:dyDescent="0.25">
      <c r="B74" s="668"/>
      <c r="C74" s="767"/>
      <c r="D74" s="564" t="s">
        <v>55</v>
      </c>
      <c r="E74" s="29">
        <v>126</v>
      </c>
      <c r="F74" s="29">
        <v>0</v>
      </c>
      <c r="G74" s="29">
        <v>7</v>
      </c>
      <c r="H74" s="617" t="s">
        <v>176</v>
      </c>
      <c r="I74" s="617" t="s">
        <v>176</v>
      </c>
      <c r="J74" s="617" t="s">
        <v>176</v>
      </c>
      <c r="K74" s="28">
        <v>60</v>
      </c>
      <c r="L74" s="617" t="s">
        <v>176</v>
      </c>
      <c r="M74" s="31">
        <v>5.5555555555555554</v>
      </c>
      <c r="N74" s="617" t="s">
        <v>176</v>
      </c>
      <c r="O74" s="617" t="s">
        <v>176</v>
      </c>
      <c r="P74" s="617" t="s">
        <v>176</v>
      </c>
      <c r="Q74" s="28">
        <v>47.619047619047613</v>
      </c>
      <c r="R74" s="617" t="s">
        <v>176</v>
      </c>
      <c r="S74" s="173">
        <v>8.5714285714285712</v>
      </c>
    </row>
    <row r="75" spans="2:19" x14ac:dyDescent="0.25">
      <c r="B75" s="668"/>
      <c r="C75" s="767"/>
      <c r="D75" s="564" t="s">
        <v>57</v>
      </c>
      <c r="E75" s="29">
        <v>110</v>
      </c>
      <c r="F75" s="29">
        <v>0</v>
      </c>
      <c r="G75" s="29">
        <v>5</v>
      </c>
      <c r="H75" s="617" t="s">
        <v>176</v>
      </c>
      <c r="I75" s="617" t="s">
        <v>176</v>
      </c>
      <c r="J75" s="617" t="s">
        <v>176</v>
      </c>
      <c r="K75" s="28">
        <v>16</v>
      </c>
      <c r="L75" s="617" t="s">
        <v>176</v>
      </c>
      <c r="M75" s="31">
        <v>4.5454545454545459</v>
      </c>
      <c r="N75" s="617" t="s">
        <v>176</v>
      </c>
      <c r="O75" s="617" t="s">
        <v>176</v>
      </c>
      <c r="P75" s="617" t="s">
        <v>176</v>
      </c>
      <c r="Q75" s="28">
        <v>14.545454545454545</v>
      </c>
      <c r="R75" s="617" t="s">
        <v>176</v>
      </c>
      <c r="S75" s="173">
        <v>3.2</v>
      </c>
    </row>
    <row r="76" spans="2:19" x14ac:dyDescent="0.25">
      <c r="B76" s="668"/>
      <c r="C76" s="767"/>
      <c r="D76" s="564" t="s">
        <v>73</v>
      </c>
      <c r="E76" s="29" t="s">
        <v>124</v>
      </c>
      <c r="F76" s="29">
        <v>0</v>
      </c>
      <c r="G76" s="29">
        <v>4</v>
      </c>
      <c r="H76" s="617" t="s">
        <v>176</v>
      </c>
      <c r="I76" s="617" t="s">
        <v>176</v>
      </c>
      <c r="J76" s="617" t="s">
        <v>176</v>
      </c>
      <c r="K76" s="28">
        <v>218.5</v>
      </c>
      <c r="L76" s="617" t="s">
        <v>176</v>
      </c>
      <c r="M76" s="31">
        <v>2.8368794326241136</v>
      </c>
      <c r="N76" s="617" t="s">
        <v>176</v>
      </c>
      <c r="O76" s="617" t="s">
        <v>176</v>
      </c>
      <c r="P76" s="617" t="s">
        <v>176</v>
      </c>
      <c r="Q76" s="28">
        <v>154.96453900709218</v>
      </c>
      <c r="R76" s="617" t="s">
        <v>176</v>
      </c>
      <c r="S76" s="173">
        <v>54.625</v>
      </c>
    </row>
    <row r="77" spans="2:19" x14ac:dyDescent="0.25">
      <c r="B77" s="668"/>
      <c r="C77" s="767"/>
      <c r="D77" s="564" t="s">
        <v>59</v>
      </c>
      <c r="E77" s="29" t="s">
        <v>225</v>
      </c>
      <c r="F77" s="29">
        <v>0</v>
      </c>
      <c r="G77" s="29">
        <v>8</v>
      </c>
      <c r="H77" s="617" t="s">
        <v>176</v>
      </c>
      <c r="I77" s="617" t="s">
        <v>176</v>
      </c>
      <c r="J77" s="617" t="s">
        <v>176</v>
      </c>
      <c r="K77" s="28">
        <v>63</v>
      </c>
      <c r="L77" s="617" t="s">
        <v>176</v>
      </c>
      <c r="M77" s="31">
        <v>5.2605968147086282</v>
      </c>
      <c r="N77" s="617" t="s">
        <v>176</v>
      </c>
      <c r="O77" s="617" t="s">
        <v>176</v>
      </c>
      <c r="P77" s="617" t="s">
        <v>176</v>
      </c>
      <c r="Q77" s="28">
        <v>41.42719991583045</v>
      </c>
      <c r="R77" s="617" t="s">
        <v>176</v>
      </c>
      <c r="S77" s="173">
        <v>7.875</v>
      </c>
    </row>
    <row r="78" spans="2:19" x14ac:dyDescent="0.25">
      <c r="B78" s="668"/>
      <c r="C78" s="767"/>
      <c r="D78" s="564" t="s">
        <v>75</v>
      </c>
      <c r="E78" s="29" t="s">
        <v>125</v>
      </c>
      <c r="F78" s="29">
        <v>0</v>
      </c>
      <c r="G78" s="29">
        <v>3</v>
      </c>
      <c r="H78" s="617" t="s">
        <v>176</v>
      </c>
      <c r="I78" s="617" t="s">
        <v>176</v>
      </c>
      <c r="J78" s="617" t="s">
        <v>176</v>
      </c>
      <c r="K78" s="28">
        <v>29</v>
      </c>
      <c r="L78" s="617" t="s">
        <v>176</v>
      </c>
      <c r="M78" s="31">
        <v>1.2690355329949239</v>
      </c>
      <c r="N78" s="617" t="s">
        <v>176</v>
      </c>
      <c r="O78" s="617" t="s">
        <v>176</v>
      </c>
      <c r="P78" s="617" t="s">
        <v>176</v>
      </c>
      <c r="Q78" s="28">
        <v>12.267343485617598</v>
      </c>
      <c r="R78" s="617" t="s">
        <v>176</v>
      </c>
      <c r="S78" s="173">
        <v>9.6666666666666661</v>
      </c>
    </row>
    <row r="79" spans="2:19" x14ac:dyDescent="0.25">
      <c r="B79" s="668"/>
      <c r="C79" s="767"/>
      <c r="D79" s="564" t="s">
        <v>61</v>
      </c>
      <c r="E79" s="29">
        <v>213</v>
      </c>
      <c r="F79" s="29">
        <v>0</v>
      </c>
      <c r="G79" s="29">
        <v>5</v>
      </c>
      <c r="H79" s="617" t="s">
        <v>176</v>
      </c>
      <c r="I79" s="617" t="s">
        <v>176</v>
      </c>
      <c r="J79" s="617" t="s">
        <v>176</v>
      </c>
      <c r="K79" s="28">
        <v>103</v>
      </c>
      <c r="L79" s="617" t="s">
        <v>176</v>
      </c>
      <c r="M79" s="31">
        <v>2.347417840375587</v>
      </c>
      <c r="N79" s="617" t="s">
        <v>176</v>
      </c>
      <c r="O79" s="617" t="s">
        <v>176</v>
      </c>
      <c r="P79" s="617" t="s">
        <v>176</v>
      </c>
      <c r="Q79" s="28">
        <v>48.356807511737088</v>
      </c>
      <c r="R79" s="617" t="s">
        <v>176</v>
      </c>
      <c r="S79" s="173">
        <v>20.6</v>
      </c>
    </row>
    <row r="80" spans="2:19" x14ac:dyDescent="0.25">
      <c r="B80" s="668"/>
      <c r="C80" s="767"/>
      <c r="D80" s="564" t="s">
        <v>62</v>
      </c>
      <c r="E80" s="29" t="s">
        <v>126</v>
      </c>
      <c r="F80" s="29">
        <v>0</v>
      </c>
      <c r="G80" s="29">
        <v>2</v>
      </c>
      <c r="H80" s="617" t="s">
        <v>176</v>
      </c>
      <c r="I80" s="617" t="s">
        <v>176</v>
      </c>
      <c r="J80" s="617" t="s">
        <v>176</v>
      </c>
      <c r="K80" s="28">
        <v>12</v>
      </c>
      <c r="L80" s="617" t="s">
        <v>176</v>
      </c>
      <c r="M80" s="31">
        <v>1.7391304347826086</v>
      </c>
      <c r="N80" s="617" t="s">
        <v>176</v>
      </c>
      <c r="O80" s="617" t="s">
        <v>176</v>
      </c>
      <c r="P80" s="617" t="s">
        <v>176</v>
      </c>
      <c r="Q80" s="28">
        <v>10.434782608695652</v>
      </c>
      <c r="R80" s="617" t="s">
        <v>176</v>
      </c>
      <c r="S80" s="173">
        <v>6</v>
      </c>
    </row>
    <row r="81" spans="2:19" x14ac:dyDescent="0.25">
      <c r="B81" s="668"/>
      <c r="C81" s="767"/>
      <c r="D81" s="564" t="s">
        <v>65</v>
      </c>
      <c r="E81" s="29" t="s">
        <v>53</v>
      </c>
      <c r="F81" s="29">
        <v>0</v>
      </c>
      <c r="G81" s="29">
        <v>5</v>
      </c>
      <c r="H81" s="617" t="s">
        <v>176</v>
      </c>
      <c r="I81" s="617" t="s">
        <v>176</v>
      </c>
      <c r="J81" s="617" t="s">
        <v>176</v>
      </c>
      <c r="K81" s="28">
        <v>57</v>
      </c>
      <c r="L81" s="617" t="s">
        <v>176</v>
      </c>
      <c r="M81" s="31">
        <v>3.7593984962406015</v>
      </c>
      <c r="N81" s="617" t="s">
        <v>176</v>
      </c>
      <c r="O81" s="617" t="s">
        <v>176</v>
      </c>
      <c r="P81" s="617" t="s">
        <v>176</v>
      </c>
      <c r="Q81" s="28">
        <v>42.857142857142854</v>
      </c>
      <c r="R81" s="617" t="s">
        <v>176</v>
      </c>
      <c r="S81" s="173">
        <v>11.4</v>
      </c>
    </row>
    <row r="82" spans="2:19" x14ac:dyDescent="0.25">
      <c r="B82" s="668"/>
      <c r="C82" s="767"/>
      <c r="D82" s="564" t="s">
        <v>67</v>
      </c>
      <c r="E82" s="29">
        <v>121</v>
      </c>
      <c r="F82" s="29">
        <v>0</v>
      </c>
      <c r="G82" s="29">
        <v>0</v>
      </c>
      <c r="H82" s="617" t="s">
        <v>176</v>
      </c>
      <c r="I82" s="617" t="s">
        <v>176</v>
      </c>
      <c r="J82" s="617" t="s">
        <v>176</v>
      </c>
      <c r="K82" s="28">
        <v>0</v>
      </c>
      <c r="L82" s="617" t="s">
        <v>176</v>
      </c>
      <c r="M82" s="31">
        <v>0</v>
      </c>
      <c r="N82" s="617" t="s">
        <v>176</v>
      </c>
      <c r="O82" s="617" t="s">
        <v>176</v>
      </c>
      <c r="P82" s="617" t="s">
        <v>176</v>
      </c>
      <c r="Q82" s="28">
        <v>0</v>
      </c>
      <c r="R82" s="617" t="s">
        <v>176</v>
      </c>
      <c r="S82" s="173">
        <v>0</v>
      </c>
    </row>
    <row r="83" spans="2:19" x14ac:dyDescent="0.25">
      <c r="B83" s="668"/>
      <c r="C83" s="767"/>
      <c r="D83" s="564" t="s">
        <v>68</v>
      </c>
      <c r="E83" s="29">
        <v>242</v>
      </c>
      <c r="F83" s="29">
        <v>0</v>
      </c>
      <c r="G83" s="29">
        <v>1</v>
      </c>
      <c r="H83" s="617" t="s">
        <v>176</v>
      </c>
      <c r="I83" s="617" t="s">
        <v>176</v>
      </c>
      <c r="J83" s="617" t="s">
        <v>176</v>
      </c>
      <c r="K83" s="28">
        <v>5</v>
      </c>
      <c r="L83" s="617" t="s">
        <v>176</v>
      </c>
      <c r="M83" s="31">
        <v>0.41322314049586778</v>
      </c>
      <c r="N83" s="617" t="s">
        <v>176</v>
      </c>
      <c r="O83" s="617" t="s">
        <v>176</v>
      </c>
      <c r="P83" s="617" t="s">
        <v>176</v>
      </c>
      <c r="Q83" s="28">
        <v>2.0661157024793391</v>
      </c>
      <c r="R83" s="617" t="s">
        <v>176</v>
      </c>
      <c r="S83" s="173">
        <v>5</v>
      </c>
    </row>
    <row r="84" spans="2:19" ht="15.75" thickBot="1" x14ac:dyDescent="0.3">
      <c r="B84" s="768"/>
      <c r="C84" s="769"/>
      <c r="D84" s="573" t="s">
        <v>69</v>
      </c>
      <c r="E84" s="59" t="s">
        <v>127</v>
      </c>
      <c r="F84" s="59">
        <v>0</v>
      </c>
      <c r="G84" s="59">
        <v>0</v>
      </c>
      <c r="H84" s="618" t="s">
        <v>176</v>
      </c>
      <c r="I84" s="618" t="s">
        <v>176</v>
      </c>
      <c r="J84" s="618" t="s">
        <v>176</v>
      </c>
      <c r="K84" s="33">
        <v>0</v>
      </c>
      <c r="L84" s="618" t="s">
        <v>176</v>
      </c>
      <c r="M84" s="48">
        <v>0</v>
      </c>
      <c r="N84" s="618" t="s">
        <v>176</v>
      </c>
      <c r="O84" s="618" t="s">
        <v>176</v>
      </c>
      <c r="P84" s="618" t="s">
        <v>176</v>
      </c>
      <c r="Q84" s="33">
        <v>0</v>
      </c>
      <c r="R84" s="618" t="s">
        <v>176</v>
      </c>
      <c r="S84" s="175">
        <v>0</v>
      </c>
    </row>
    <row r="85" spans="2:19" x14ac:dyDescent="0.25">
      <c r="B85" s="748" t="s">
        <v>21</v>
      </c>
      <c r="C85" s="749"/>
      <c r="D85" s="749"/>
      <c r="E85" s="35">
        <v>2002.4740000000002</v>
      </c>
      <c r="F85" s="36">
        <v>0</v>
      </c>
      <c r="G85" s="36">
        <v>57</v>
      </c>
      <c r="H85" s="620" t="s">
        <v>176</v>
      </c>
      <c r="I85" s="620" t="s">
        <v>176</v>
      </c>
      <c r="J85" s="620" t="s">
        <v>176</v>
      </c>
      <c r="K85" s="35">
        <v>710.5</v>
      </c>
      <c r="L85" s="620" t="s">
        <v>176</v>
      </c>
      <c r="M85" s="38">
        <v>2.8464789055937798</v>
      </c>
      <c r="N85" s="620" t="s">
        <v>176</v>
      </c>
      <c r="O85" s="620" t="s">
        <v>176</v>
      </c>
      <c r="P85" s="620" t="s">
        <v>176</v>
      </c>
      <c r="Q85" s="35">
        <v>35.481109867094403</v>
      </c>
      <c r="R85" s="620" t="s">
        <v>176</v>
      </c>
      <c r="S85" s="403">
        <v>12.4649122807018</v>
      </c>
    </row>
    <row r="86" spans="2:19" x14ac:dyDescent="0.25">
      <c r="B86" s="763" t="s">
        <v>39</v>
      </c>
      <c r="C86" s="764"/>
      <c r="D86" s="764"/>
      <c r="E86" s="39">
        <v>5309.7739999999994</v>
      </c>
      <c r="F86" s="40">
        <v>1</v>
      </c>
      <c r="G86" s="40">
        <v>101</v>
      </c>
      <c r="H86" s="619" t="s">
        <v>176</v>
      </c>
      <c r="I86" s="619" t="s">
        <v>176</v>
      </c>
      <c r="J86" s="619" t="s">
        <v>176</v>
      </c>
      <c r="K86" s="39">
        <v>1731.5</v>
      </c>
      <c r="L86" s="619" t="s">
        <v>176</v>
      </c>
      <c r="M86" s="42">
        <v>1.9021525209924199</v>
      </c>
      <c r="N86" s="619" t="s">
        <v>176</v>
      </c>
      <c r="O86" s="619" t="s">
        <v>176</v>
      </c>
      <c r="P86" s="619" t="s">
        <v>176</v>
      </c>
      <c r="Q86" s="39">
        <v>32.609674159389797</v>
      </c>
      <c r="R86" s="619" t="s">
        <v>176</v>
      </c>
      <c r="S86" s="421">
        <v>17.143564356435601</v>
      </c>
    </row>
    <row r="87" spans="2:19" ht="15.75" thickBot="1" x14ac:dyDescent="0.3">
      <c r="B87" s="664" t="s">
        <v>22</v>
      </c>
      <c r="C87" s="665"/>
      <c r="D87" s="665"/>
      <c r="E87" s="44">
        <v>11468.874</v>
      </c>
      <c r="F87" s="37">
        <v>2</v>
      </c>
      <c r="G87" s="37">
        <v>140</v>
      </c>
      <c r="H87" s="621" t="s">
        <v>176</v>
      </c>
      <c r="I87" s="621" t="s">
        <v>176</v>
      </c>
      <c r="J87" s="621" t="s">
        <v>176</v>
      </c>
      <c r="K87" s="44">
        <v>2439.5</v>
      </c>
      <c r="L87" s="621" t="s">
        <v>176</v>
      </c>
      <c r="M87" s="46">
        <v>1.22069524872276</v>
      </c>
      <c r="N87" s="621" t="s">
        <v>176</v>
      </c>
      <c r="O87" s="621" t="s">
        <v>176</v>
      </c>
      <c r="P87" s="621" t="s">
        <v>176</v>
      </c>
      <c r="Q87" s="44">
        <v>21.270614708994099</v>
      </c>
      <c r="R87" s="621" t="s">
        <v>176</v>
      </c>
      <c r="S87" s="392">
        <v>17.425000000000001</v>
      </c>
    </row>
  </sheetData>
  <mergeCells count="25">
    <mergeCell ref="B15:D15"/>
    <mergeCell ref="B16:D16"/>
    <mergeCell ref="B17:D17"/>
    <mergeCell ref="B2:C2"/>
    <mergeCell ref="B3:C14"/>
    <mergeCell ref="B19:C19"/>
    <mergeCell ref="B54:C54"/>
    <mergeCell ref="B36:C36"/>
    <mergeCell ref="B37:C49"/>
    <mergeCell ref="B50:D50"/>
    <mergeCell ref="B51:D51"/>
    <mergeCell ref="B52:D52"/>
    <mergeCell ref="B20:C31"/>
    <mergeCell ref="B32:D32"/>
    <mergeCell ref="B33:D33"/>
    <mergeCell ref="B34:D34"/>
    <mergeCell ref="B72:C84"/>
    <mergeCell ref="B85:D85"/>
    <mergeCell ref="B86:D86"/>
    <mergeCell ref="B87:D87"/>
    <mergeCell ref="B55:C66"/>
    <mergeCell ref="B67:D67"/>
    <mergeCell ref="B68:D68"/>
    <mergeCell ref="B69:D69"/>
    <mergeCell ref="B71:C7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A0A04-EBE5-4495-9177-FAB9F03CC398}">
  <dimension ref="A1:AB157"/>
  <sheetViews>
    <sheetView workbookViewId="0"/>
  </sheetViews>
  <sheetFormatPr defaultRowHeight="15" x14ac:dyDescent="0.25"/>
  <cols>
    <col min="3" max="3" width="26.28515625" customWidth="1"/>
    <col min="7" max="7" width="4.85546875" customWidth="1"/>
    <col min="8" max="8" width="2.28515625" customWidth="1"/>
    <col min="10" max="10" width="26.28515625" customWidth="1"/>
    <col min="16" max="16" width="4" customWidth="1"/>
    <col min="17" max="17" width="2.7109375" customWidth="1"/>
    <col min="19" max="19" width="26" customWidth="1"/>
    <col min="25" max="25" width="12.7109375" customWidth="1"/>
  </cols>
  <sheetData>
    <row r="1" spans="1:27" ht="15.75" thickBot="1" x14ac:dyDescent="0.3">
      <c r="A1" s="99"/>
      <c r="B1" s="99"/>
      <c r="C1" s="99"/>
      <c r="D1" s="99"/>
      <c r="E1" s="99"/>
      <c r="F1" s="99"/>
      <c r="G1" s="99"/>
      <c r="H1" s="102"/>
      <c r="I1" s="102"/>
      <c r="J1" s="94"/>
      <c r="K1" s="94"/>
      <c r="L1" s="94"/>
      <c r="M1" s="94"/>
      <c r="N1" s="94"/>
      <c r="O1" s="94"/>
      <c r="P1" s="94"/>
      <c r="Q1" s="99"/>
      <c r="R1" s="99"/>
      <c r="S1" s="138"/>
      <c r="T1" s="138"/>
      <c r="U1" s="99"/>
      <c r="V1" s="99"/>
      <c r="W1" s="99"/>
      <c r="X1" s="99"/>
      <c r="Y1" s="99"/>
      <c r="Z1" s="189"/>
      <c r="AA1" s="189"/>
    </row>
    <row r="2" spans="1:27" ht="15.75" thickBot="1" x14ac:dyDescent="0.3">
      <c r="A2" s="99"/>
      <c r="B2" s="852" t="s">
        <v>288</v>
      </c>
      <c r="C2" s="853"/>
      <c r="D2" s="853"/>
      <c r="E2" s="853"/>
      <c r="F2" s="854"/>
      <c r="G2" s="99"/>
      <c r="H2" s="102"/>
      <c r="I2" s="793" t="s">
        <v>289</v>
      </c>
      <c r="J2" s="820"/>
      <c r="K2" s="820"/>
      <c r="L2" s="820"/>
      <c r="M2" s="820"/>
      <c r="N2" s="820"/>
      <c r="O2" s="821"/>
      <c r="P2" s="94"/>
      <c r="Q2" s="99"/>
      <c r="R2" s="793" t="s">
        <v>290</v>
      </c>
      <c r="S2" s="820"/>
      <c r="T2" s="820"/>
      <c r="U2" s="820"/>
      <c r="V2" s="820"/>
      <c r="W2" s="820"/>
      <c r="X2" s="821"/>
      <c r="Y2" s="99"/>
      <c r="Z2" s="189"/>
      <c r="AA2" s="189"/>
    </row>
    <row r="3" spans="1:27" ht="21" customHeight="1" x14ac:dyDescent="0.25">
      <c r="A3" s="99"/>
      <c r="B3" s="822" t="s">
        <v>294</v>
      </c>
      <c r="C3" s="828"/>
      <c r="D3" s="834" t="s">
        <v>178</v>
      </c>
      <c r="E3" s="826"/>
      <c r="F3" s="827"/>
      <c r="G3" s="99"/>
      <c r="H3" s="94"/>
      <c r="I3" s="822" t="s">
        <v>197</v>
      </c>
      <c r="J3" s="828"/>
      <c r="K3" s="856" t="s">
        <v>178</v>
      </c>
      <c r="L3" s="826"/>
      <c r="M3" s="826"/>
      <c r="N3" s="826"/>
      <c r="O3" s="827"/>
      <c r="P3" s="94"/>
      <c r="Q3" s="99"/>
      <c r="R3" s="822" t="s">
        <v>198</v>
      </c>
      <c r="S3" s="823"/>
      <c r="T3" s="826" t="s">
        <v>178</v>
      </c>
      <c r="U3" s="826"/>
      <c r="V3" s="826"/>
      <c r="W3" s="826"/>
      <c r="X3" s="827"/>
      <c r="Y3" s="99"/>
      <c r="Z3" s="189"/>
      <c r="AA3" s="189"/>
    </row>
    <row r="4" spans="1:27" ht="15.75" thickBot="1" x14ac:dyDescent="0.3">
      <c r="A4" s="99"/>
      <c r="B4" s="824"/>
      <c r="C4" s="855"/>
      <c r="D4" s="352">
        <v>2015</v>
      </c>
      <c r="E4" s="222">
        <v>2016</v>
      </c>
      <c r="F4" s="350">
        <v>2017</v>
      </c>
      <c r="G4" s="99"/>
      <c r="H4" s="94"/>
      <c r="I4" s="824"/>
      <c r="J4" s="855"/>
      <c r="K4" s="203">
        <v>2013</v>
      </c>
      <c r="L4" s="204">
        <v>2014</v>
      </c>
      <c r="M4" s="204">
        <v>2015</v>
      </c>
      <c r="N4" s="204">
        <v>2016</v>
      </c>
      <c r="O4" s="205">
        <v>2017</v>
      </c>
      <c r="P4" s="94"/>
      <c r="Q4" s="99"/>
      <c r="R4" s="824"/>
      <c r="S4" s="825"/>
      <c r="T4" s="206">
        <v>2013</v>
      </c>
      <c r="U4" s="206">
        <v>2014</v>
      </c>
      <c r="V4" s="206">
        <v>2015</v>
      </c>
      <c r="W4" s="206">
        <v>2016</v>
      </c>
      <c r="X4" s="197">
        <v>2017</v>
      </c>
      <c r="Y4" s="99"/>
      <c r="Z4" s="189"/>
      <c r="AA4" s="189"/>
    </row>
    <row r="5" spans="1:27" x14ac:dyDescent="0.25">
      <c r="A5" s="99"/>
      <c r="B5" s="848" t="s">
        <v>179</v>
      </c>
      <c r="C5" s="530" t="s">
        <v>52</v>
      </c>
      <c r="D5" s="433">
        <f>VLOOKUP($C5,'Distribution (medium) tables'!$D$37:$S$49,13,FALSE)</f>
        <v>3.007518796992481</v>
      </c>
      <c r="E5" s="25">
        <f>VLOOKUP($C5,'Distribution (medium) tables'!$D$20:$S$31,13,FALSE)</f>
        <v>7.6335877862595423</v>
      </c>
      <c r="F5" s="195">
        <f>VLOOKUP($C5,'Distribution (medium) tables'!$D$3:$S$14,13,FALSE)</f>
        <v>9.7744360902255636</v>
      </c>
      <c r="G5" s="99"/>
      <c r="H5" s="94"/>
      <c r="I5" s="850" t="s">
        <v>179</v>
      </c>
      <c r="J5" s="360" t="s">
        <v>52</v>
      </c>
      <c r="K5" s="91">
        <f>VLOOKUP($J5,'Distribution (medium) tables'!$D$72:$S$84,10,FALSE)</f>
        <v>12.8</v>
      </c>
      <c r="L5" s="92">
        <f>VLOOKUP($J5,'Distribution (medium) tables'!$D$55:$S$66,10,FALSE)</f>
        <v>4</v>
      </c>
      <c r="M5" s="92">
        <f>VLOOKUP($J5,'Distribution (medium) tables'!$D$37:$S$49,10,FALSE)</f>
        <v>3.007518796992481</v>
      </c>
      <c r="N5" s="92">
        <f>VLOOKUP($J5,'Distribution (medium) tables'!$D$20:$S$31,10,FALSE)</f>
        <v>0.76335877862595425</v>
      </c>
      <c r="O5" s="202">
        <f>VLOOKUP($J5,'Distribution (medium) tables'!$D$3:$S$14,10,FALSE)</f>
        <v>1.5037593984962405</v>
      </c>
      <c r="P5" s="94"/>
      <c r="Q5" s="99"/>
      <c r="R5" s="807" t="s">
        <v>179</v>
      </c>
      <c r="S5" s="576" t="s">
        <v>52</v>
      </c>
      <c r="T5" s="98">
        <f>VLOOKUP($S5,'Distribution (medium) tables'!$D$72:$S$84,14,FALSE)</f>
        <v>88.8</v>
      </c>
      <c r="U5" s="50">
        <f>VLOOKUP($S5,'Distribution (medium) tables'!$D$55:$S$66,14,FALSE)</f>
        <v>36</v>
      </c>
      <c r="V5" s="50">
        <f>VLOOKUP($S5,'Distribution (medium) tables'!$D$37:$S$49,14,FALSE)</f>
        <v>69.172932330827066</v>
      </c>
      <c r="W5" s="50">
        <f>VLOOKUP($S5,'Distribution (medium) tables'!$D$20:$S$31,14,FALSE)</f>
        <v>13.740458015267176</v>
      </c>
      <c r="X5" s="157">
        <f>VLOOKUP($S5,'Distribution (medium) tables'!$D$3:$S$14,14,FALSE)</f>
        <v>30.82706766917293</v>
      </c>
      <c r="Y5" s="99"/>
      <c r="Z5" s="189"/>
      <c r="AA5" s="189"/>
    </row>
    <row r="6" spans="1:27" x14ac:dyDescent="0.25">
      <c r="A6" s="99"/>
      <c r="B6" s="808"/>
      <c r="C6" s="429" t="s">
        <v>54</v>
      </c>
      <c r="D6" s="434">
        <f>VLOOKUP($C6,'Distribution (medium) tables'!$D$37:$S$49,13,FALSE)</f>
        <v>13.422818791946309</v>
      </c>
      <c r="E6" s="31">
        <f>VLOOKUP($C6,'Distribution (medium) tables'!$D$20:$S$31,13,FALSE)</f>
        <v>1.7341040462427746</v>
      </c>
      <c r="F6" s="55">
        <f>VLOOKUP($C6,'Distribution (medium) tables'!$D$3:$S$14,13,FALSE)</f>
        <v>6.5989847715736039</v>
      </c>
      <c r="G6" s="99"/>
      <c r="H6" s="94"/>
      <c r="I6" s="851"/>
      <c r="J6" s="361" t="s">
        <v>54</v>
      </c>
      <c r="K6" s="91">
        <f>VLOOKUP($J6,'Distribution (medium) tables'!$D$72:$S$84,10,FALSE)</f>
        <v>0.94339622641509435</v>
      </c>
      <c r="L6" s="92">
        <f>VLOOKUP($J6,'Distribution (medium) tables'!$D$55:$S$66,10,FALSE)</f>
        <v>0.70921985815602839</v>
      </c>
      <c r="M6" s="92">
        <f>VLOOKUP($J6,'Distribution (medium) tables'!$D$37:$S$49,10,FALSE)</f>
        <v>1.3422818791946309</v>
      </c>
      <c r="N6" s="92">
        <f>VLOOKUP($J6,'Distribution (medium) tables'!$D$20:$S$31,10,FALSE)</f>
        <v>1.1560693641618498</v>
      </c>
      <c r="O6" s="202">
        <f>VLOOKUP($J6,'Distribution (medium) tables'!$D$3:$S$14,10,FALSE)</f>
        <v>2.5380710659898478</v>
      </c>
      <c r="P6" s="94"/>
      <c r="Q6" s="99"/>
      <c r="R6" s="808"/>
      <c r="S6" s="533" t="s">
        <v>54</v>
      </c>
      <c r="T6" s="98">
        <f>VLOOKUP($S6,'Distribution (medium) tables'!$D$72:$S$84,14,FALSE)</f>
        <v>33.962264150943398</v>
      </c>
      <c r="U6" s="50">
        <f>VLOOKUP($S6,'Distribution (medium) tables'!$D$55:$S$66,14,FALSE)</f>
        <v>41.843971631205676</v>
      </c>
      <c r="V6" s="50">
        <f>VLOOKUP($S6,'Distribution (medium) tables'!$D$37:$S$49,14,FALSE)</f>
        <v>30.872483221476511</v>
      </c>
      <c r="W6" s="50">
        <f>VLOOKUP($S6,'Distribution (medium) tables'!$D$20:$S$31,14,FALSE)</f>
        <v>2.3121387283236992</v>
      </c>
      <c r="X6" s="157">
        <f>VLOOKUP($S6,'Distribution (medium) tables'!$D$3:$S$14,14,FALSE)</f>
        <v>31.472081218274113</v>
      </c>
      <c r="Y6" s="99"/>
      <c r="Z6" s="189"/>
      <c r="AA6" s="189"/>
    </row>
    <row r="7" spans="1:27" x14ac:dyDescent="0.25">
      <c r="A7" s="99"/>
      <c r="B7" s="808"/>
      <c r="C7" s="429" t="s">
        <v>55</v>
      </c>
      <c r="D7" s="434">
        <f>VLOOKUP($C7,'Distribution (medium) tables'!$D$37:$S$49,13,FALSE)</f>
        <v>29.032258064516128</v>
      </c>
      <c r="E7" s="31">
        <f>VLOOKUP($C7,'Distribution (medium) tables'!$D$20:$S$31,13,FALSE)</f>
        <v>16.149068322981368</v>
      </c>
      <c r="F7" s="55">
        <f>VLOOKUP($C7,'Distribution (medium) tables'!$D$3:$S$14,13,FALSE)</f>
        <v>5.2238805970149258</v>
      </c>
      <c r="G7" s="99"/>
      <c r="H7" s="94"/>
      <c r="I7" s="851"/>
      <c r="J7" s="361" t="s">
        <v>55</v>
      </c>
      <c r="K7" s="91">
        <f>VLOOKUP($J7,'Distribution (medium) tables'!$D$72:$S$84,10,FALSE)</f>
        <v>5.5555555555555554</v>
      </c>
      <c r="L7" s="92">
        <f>VLOOKUP($J7,'Distribution (medium) tables'!$D$55:$S$66,10,FALSE)</f>
        <v>3.2388663967611335</v>
      </c>
      <c r="M7" s="92">
        <f>VLOOKUP($J7,'Distribution (medium) tables'!$D$37:$S$49,10,FALSE)</f>
        <v>8.870967741935484</v>
      </c>
      <c r="N7" s="92">
        <f>VLOOKUP($J7,'Distribution (medium) tables'!$D$20:$S$31,10,FALSE)</f>
        <v>6.8322981366459627</v>
      </c>
      <c r="O7" s="202">
        <f>VLOOKUP($J7,'Distribution (medium) tables'!$D$3:$S$14,10,FALSE)</f>
        <v>5.2238805970149258</v>
      </c>
      <c r="P7" s="94"/>
      <c r="Q7" s="99"/>
      <c r="R7" s="808"/>
      <c r="S7" s="533" t="s">
        <v>55</v>
      </c>
      <c r="T7" s="98">
        <f>VLOOKUP($S7,'Distribution (medium) tables'!$D$72:$S$84,14,FALSE)</f>
        <v>47.619047619047613</v>
      </c>
      <c r="U7" s="50">
        <f>VLOOKUP($S7,'Distribution (medium) tables'!$D$55:$S$66,14,FALSE)</f>
        <v>95.951417004048579</v>
      </c>
      <c r="V7" s="50">
        <f>VLOOKUP($S7,'Distribution (medium) tables'!$D$37:$S$49,14,FALSE)</f>
        <v>197.58064516129033</v>
      </c>
      <c r="W7" s="50">
        <f>VLOOKUP($S7,'Distribution (medium) tables'!$D$20:$S$31,14,FALSE)</f>
        <v>35.403726708074537</v>
      </c>
      <c r="X7" s="157">
        <f>VLOOKUP($S7,'Distribution (medium) tables'!$D$3:$S$14,14,FALSE)</f>
        <v>91.791044776119406</v>
      </c>
      <c r="Y7" s="99"/>
      <c r="Z7" s="189"/>
      <c r="AA7" s="189"/>
    </row>
    <row r="8" spans="1:27" x14ac:dyDescent="0.25">
      <c r="A8" s="99"/>
      <c r="B8" s="808"/>
      <c r="C8" s="429" t="s">
        <v>72</v>
      </c>
      <c r="D8" s="502">
        <f>VLOOKUP($C8,'Distribution (large) tables'!$D$26:$S$32,13,FALSE)</f>
        <v>2.8328611898016995</v>
      </c>
      <c r="E8" s="243">
        <f>VLOOKUP($C8,'Distribution (large) tables'!$D$14:$S$20,13,FALSE)</f>
        <v>2.2292993630573248</v>
      </c>
      <c r="F8" s="55">
        <f>VLOOKUP($C8,'Distribution (medium) tables'!$D$3:$S$14,13,FALSE)</f>
        <v>2.845528455284553</v>
      </c>
      <c r="G8" s="99"/>
      <c r="H8" s="94"/>
      <c r="I8" s="851"/>
      <c r="J8" s="361" t="s">
        <v>72</v>
      </c>
      <c r="K8" s="627">
        <f>VLOOKUP($J8,'Distribution (large) tables'!$D$47:$S$51,10,FALSE)</f>
        <v>0.49800796812749004</v>
      </c>
      <c r="L8" s="628">
        <f>VLOOKUP($J8,'Distribution (large) tables'!$D$38:$S$41,10,FALSE)</f>
        <v>0.57995028997514497</v>
      </c>
      <c r="M8" s="628">
        <f>VLOOKUP($J8,'Distribution (large) tables'!$D$26:$S$32,10,FALSE)</f>
        <v>1.4164305949008498</v>
      </c>
      <c r="N8" s="628">
        <f>VLOOKUP($J8,'Distribution (large) tables'!$D$14:$S$20,10,FALSE)</f>
        <v>0.31847133757961782</v>
      </c>
      <c r="O8" s="202">
        <f>VLOOKUP($J8,'Distribution (medium) tables'!$D$3:$S$14,10,FALSE)</f>
        <v>1.2195121951219512</v>
      </c>
      <c r="P8" s="94"/>
      <c r="Q8" s="99"/>
      <c r="R8" s="808"/>
      <c r="S8" s="533" t="s">
        <v>72</v>
      </c>
      <c r="T8" s="629">
        <f>VLOOKUP($S8,'Distribution (large) tables'!$D$47:$S$51,14,FALSE)</f>
        <v>42.330677290836654</v>
      </c>
      <c r="U8" s="388">
        <f>VLOOKUP($S8,'Distribution (large) tables'!$D$38:$S$41,14,FALSE)</f>
        <v>9.6934548467274233</v>
      </c>
      <c r="V8" s="388">
        <f>VLOOKUP($S8,'Distribution (large) tables'!$D$26:$S$32,14,FALSE)</f>
        <v>7.3654390934844187</v>
      </c>
      <c r="W8" s="388">
        <f>VLOOKUP($S8,'Distribution (large) tables'!$D$14:$S$20,14,FALSE)</f>
        <v>21.97452229299363</v>
      </c>
      <c r="X8" s="157">
        <f>VLOOKUP($S8,'Distribution (medium) tables'!$D$3:$S$14,14,FALSE)</f>
        <v>3.6585365853658534</v>
      </c>
      <c r="Y8" s="99"/>
      <c r="Z8" s="189"/>
      <c r="AA8" s="189"/>
    </row>
    <row r="9" spans="1:27" x14ac:dyDescent="0.25">
      <c r="A9" s="99"/>
      <c r="B9" s="808"/>
      <c r="C9" s="429" t="s">
        <v>57</v>
      </c>
      <c r="D9" s="434">
        <f>VLOOKUP($C9,'Distribution (medium) tables'!$D$37:$S$49,13,FALSE)</f>
        <v>7.6190476190476186</v>
      </c>
      <c r="E9" s="31">
        <f>VLOOKUP($C9,'Distribution (medium) tables'!$D$20:$S$31,13,FALSE)</f>
        <v>8.9285714285714288</v>
      </c>
      <c r="F9" s="55">
        <f>VLOOKUP($C9,'Distribution (medium) tables'!$D$3:$S$14,13,FALSE)</f>
        <v>5.0420168067226889</v>
      </c>
      <c r="G9" s="99"/>
      <c r="H9" s="94"/>
      <c r="I9" s="851"/>
      <c r="J9" s="361" t="s">
        <v>57</v>
      </c>
      <c r="K9" s="91">
        <f>VLOOKUP($J9,'Distribution (medium) tables'!$D$72:$S$84,10,FALSE)</f>
        <v>4.5454545454545459</v>
      </c>
      <c r="L9" s="92">
        <f>VLOOKUP($J9,'Distribution (medium) tables'!$D$55:$S$66,10,FALSE)</f>
        <v>8.2568807339449535</v>
      </c>
      <c r="M9" s="92">
        <f>VLOOKUP($J9,'Distribution (medium) tables'!$D$37:$S$49,10,FALSE)</f>
        <v>5.7142857142857144</v>
      </c>
      <c r="N9" s="92">
        <f>VLOOKUP($J9,'Distribution (medium) tables'!$D$20:$S$31,10,FALSE)</f>
        <v>7.1428571428571432</v>
      </c>
      <c r="O9" s="202">
        <f>VLOOKUP($J9,'Distribution (medium) tables'!$D$3:$S$14,10,FALSE)</f>
        <v>4.2016806722689077</v>
      </c>
      <c r="P9" s="94"/>
      <c r="Q9" s="99"/>
      <c r="R9" s="808"/>
      <c r="S9" s="533" t="s">
        <v>57</v>
      </c>
      <c r="T9" s="98">
        <f>VLOOKUP($S9,'Distribution (medium) tables'!$D$72:$S$84,14,FALSE)</f>
        <v>14.545454545454545</v>
      </c>
      <c r="U9" s="50">
        <f>VLOOKUP($S9,'Distribution (medium) tables'!$D$55:$S$66,14,FALSE)</f>
        <v>144.03669724770643</v>
      </c>
      <c r="V9" s="50">
        <f>VLOOKUP($S9,'Distribution (medium) tables'!$D$37:$S$49,14,FALSE)</f>
        <v>236.1904761904762</v>
      </c>
      <c r="W9" s="50">
        <f>VLOOKUP($S9,'Distribution (medium) tables'!$D$20:$S$31,14,FALSE)</f>
        <v>20.535714285714285</v>
      </c>
      <c r="X9" s="157">
        <f>VLOOKUP($S9,'Distribution (medium) tables'!$D$3:$S$14,14,FALSE)</f>
        <v>18.487394957983195</v>
      </c>
      <c r="Y9" s="99"/>
      <c r="Z9" s="189"/>
      <c r="AA9" s="189"/>
    </row>
    <row r="10" spans="1:27" x14ac:dyDescent="0.25">
      <c r="A10" s="99"/>
      <c r="B10" s="808"/>
      <c r="C10" s="429" t="s">
        <v>58</v>
      </c>
      <c r="D10" s="434">
        <f>VLOOKUP($C10,'Distribution (medium) tables'!$D$37:$S$49,13,FALSE)</f>
        <v>1.1834319526627219</v>
      </c>
      <c r="E10" s="31">
        <f>VLOOKUP($C10,'Distribution (medium) tables'!$D$20:$S$31,13,FALSE)</f>
        <v>2.7522935779816513</v>
      </c>
      <c r="F10" s="55">
        <f>VLOOKUP($C10,'Distribution (medium) tables'!$D$3:$S$14,13,FALSE)</f>
        <v>4.294478527607362</v>
      </c>
      <c r="G10" s="99"/>
      <c r="H10" s="94"/>
      <c r="I10" s="851"/>
      <c r="J10" s="361" t="s">
        <v>58</v>
      </c>
      <c r="K10" s="627">
        <f>VLOOKUP($J10,'Distribution (small) tables'!$D$54:$S$61,10,FALSE)</f>
        <v>2.2727272727272729</v>
      </c>
      <c r="L10" s="628">
        <f>VLOOKUP($J10,'Distribution (small) tables'!$D$39:$S$48,10,FALSE)</f>
        <v>5.882352941176471</v>
      </c>
      <c r="M10" s="92">
        <f>VLOOKUP($J10,'Distribution (medium) tables'!$D$37:$S$49,10,FALSE)</f>
        <v>1.1834319526627219</v>
      </c>
      <c r="N10" s="92">
        <f>VLOOKUP($J10,'Distribution (medium) tables'!$D$20:$S$31,10,FALSE)</f>
        <v>2.7522935779816513</v>
      </c>
      <c r="O10" s="202">
        <f>VLOOKUP($J10,'Distribution (medium) tables'!$D$3:$S$14,10,FALSE)</f>
        <v>3.0674846625766872</v>
      </c>
      <c r="P10" s="94"/>
      <c r="Q10" s="99"/>
      <c r="R10" s="808"/>
      <c r="S10" s="533" t="s">
        <v>58</v>
      </c>
      <c r="T10" s="629">
        <f>VLOOKUP($S10,'Distribution (small) tables'!$D$54:$S$61,14,FALSE)</f>
        <v>52.272727272727273</v>
      </c>
      <c r="U10" s="388">
        <f>VLOOKUP($S10,'Distribution (small) tables'!$D$39:$S$48,14,FALSE)</f>
        <v>55.882352941176471</v>
      </c>
      <c r="V10" s="50">
        <f>VLOOKUP($S10,'Distribution (medium) tables'!$D$37:$S$49,14,FALSE)</f>
        <v>10.650887573964498</v>
      </c>
      <c r="W10" s="50">
        <f>VLOOKUP($S10,'Distribution (medium) tables'!$D$20:$S$31,14,FALSE)</f>
        <v>23.853211009174313</v>
      </c>
      <c r="X10" s="157">
        <f>VLOOKUP($S10,'Distribution (medium) tables'!$D$3:$S$14,14,FALSE)</f>
        <v>31.901840490797547</v>
      </c>
      <c r="Y10" s="99"/>
      <c r="Z10" s="189"/>
      <c r="AA10" s="189"/>
    </row>
    <row r="11" spans="1:27" x14ac:dyDescent="0.25">
      <c r="A11" s="99"/>
      <c r="B11" s="808"/>
      <c r="C11" s="429" t="s">
        <v>59</v>
      </c>
      <c r="D11" s="434">
        <f>VLOOKUP($C11,'Distribution (medium) tables'!$D$37:$S$49,13,FALSE)</f>
        <v>7.5797771545516568</v>
      </c>
      <c r="E11" s="31">
        <f>VLOOKUP($C11,'Distribution (medium) tables'!$D$20:$S$31,13,FALSE)</f>
        <v>1.0845928167417747</v>
      </c>
      <c r="F11" s="55">
        <f>VLOOKUP($C11,'Distribution (medium) tables'!$D$3:$S$14,13,FALSE)</f>
        <v>6.25</v>
      </c>
      <c r="G11" s="99"/>
      <c r="H11" s="94"/>
      <c r="I11" s="851"/>
      <c r="J11" s="361" t="s">
        <v>59</v>
      </c>
      <c r="K11" s="91">
        <f>VLOOKUP($J11,'Distribution (medium) tables'!$D$72:$S$84,10,FALSE)</f>
        <v>5.2605968147086282</v>
      </c>
      <c r="L11" s="92">
        <f>VLOOKUP($J11,'Distribution (medium) tables'!$D$55:$S$66,10,FALSE)</f>
        <v>2.4661064494848919</v>
      </c>
      <c r="M11" s="92">
        <f>VLOOKUP($J11,'Distribution (medium) tables'!$D$37:$S$49,10,FALSE)</f>
        <v>7.5797771545516568</v>
      </c>
      <c r="N11" s="92">
        <f>VLOOKUP($J11,'Distribution (medium) tables'!$D$20:$S$31,10,FALSE)</f>
        <v>1.0845928167417747</v>
      </c>
      <c r="O11" s="202">
        <f>VLOOKUP($J11,'Distribution (medium) tables'!$D$3:$S$14,10,FALSE)</f>
        <v>4.375</v>
      </c>
      <c r="P11" s="94"/>
      <c r="Q11" s="99"/>
      <c r="R11" s="808"/>
      <c r="S11" s="533" t="s">
        <v>59</v>
      </c>
      <c r="T11" s="98">
        <f>VLOOKUP($S11,'Distribution (medium) tables'!$D$72:$S$84,14,FALSE)</f>
        <v>41.42719991583045</v>
      </c>
      <c r="U11" s="50">
        <f>VLOOKUP($S11,'Distribution (medium) tables'!$D$55:$S$66,14,FALSE)</f>
        <v>35.142016905159707</v>
      </c>
      <c r="V11" s="50">
        <f>VLOOKUP($S11,'Distribution (medium) tables'!$D$37:$S$49,14,FALSE)</f>
        <v>105.53382038260384</v>
      </c>
      <c r="W11" s="50">
        <f>VLOOKUP($S11,'Distribution (medium) tables'!$D$20:$S$31,14,FALSE)</f>
        <v>3.7960748585962114</v>
      </c>
      <c r="X11" s="157" t="str">
        <f>VLOOKUP($S11,'Distribution (medium) tables'!$D$3:$S$14,14,FALSE)</f>
        <v>N/A</v>
      </c>
      <c r="Y11" s="99"/>
      <c r="Z11" s="189"/>
      <c r="AA11" s="189"/>
    </row>
    <row r="12" spans="1:27" x14ac:dyDescent="0.25">
      <c r="A12" s="99"/>
      <c r="B12" s="808"/>
      <c r="C12" s="429" t="s">
        <v>75</v>
      </c>
      <c r="D12" s="502">
        <f>VLOOKUP($C12,'Distribution (large) tables'!$D$26:$S$32,13,FALSE)</f>
        <v>7.2796934865900385</v>
      </c>
      <c r="E12" s="31">
        <f>VLOOKUP($C12,'Distribution (medium) tables'!$D$20:$S$31,13,FALSE)</f>
        <v>10.300429184549357</v>
      </c>
      <c r="F12" s="55">
        <f>VLOOKUP($C12,'Distribution (medium) tables'!$D$3:$S$14,13,FALSE)</f>
        <v>7.3469387755102042</v>
      </c>
      <c r="G12" s="99"/>
      <c r="H12" s="94"/>
      <c r="I12" s="851"/>
      <c r="J12" s="361" t="s">
        <v>75</v>
      </c>
      <c r="K12" s="91">
        <f>VLOOKUP($J12,'Distribution (medium) tables'!$D$72:$S$84,10,FALSE)</f>
        <v>1.2690355329949239</v>
      </c>
      <c r="L12" s="92">
        <f>VLOOKUP($J12,'Distribution (medium) tables'!$D$55:$S$66,10,FALSE)</f>
        <v>5</v>
      </c>
      <c r="M12" s="628">
        <f>VLOOKUP($J12,'Distribution (large) tables'!$D$26:$S$32,10,FALSE)</f>
        <v>1.9157088122605364</v>
      </c>
      <c r="N12" s="92">
        <f>VLOOKUP($J12,'Distribution (medium) tables'!$D$20:$S$31,10,FALSE)</f>
        <v>1.7167381974248928</v>
      </c>
      <c r="O12" s="202">
        <f>VLOOKUP($J12,'Distribution (medium) tables'!$D$3:$S$14,10,FALSE)</f>
        <v>3.6734693877551021</v>
      </c>
      <c r="P12" s="94"/>
      <c r="Q12" s="99"/>
      <c r="R12" s="808"/>
      <c r="S12" s="533" t="s">
        <v>75</v>
      </c>
      <c r="T12" s="98">
        <f>VLOOKUP($S12,'Distribution (medium) tables'!$D$72:$S$84,14,FALSE)</f>
        <v>12.267343485617598</v>
      </c>
      <c r="U12" s="50">
        <f>VLOOKUP($S12,'Distribution (medium) tables'!$D$55:$S$66,14,FALSE)</f>
        <v>40.833333333333336</v>
      </c>
      <c r="V12" s="388">
        <f>VLOOKUP($S12,'Distribution (large) tables'!$D$26:$S$32,14,FALSE)</f>
        <v>23.371647509578544</v>
      </c>
      <c r="W12" s="50">
        <f>VLOOKUP($S12,'Distribution (medium) tables'!$D$20:$S$31,14,FALSE)</f>
        <v>15.021459227467812</v>
      </c>
      <c r="X12" s="157">
        <f>VLOOKUP($S12,'Distribution (medium) tables'!$D$3:$S$14,14,FALSE)</f>
        <v>15.102040816326531</v>
      </c>
      <c r="Y12" s="99"/>
      <c r="Z12" s="189"/>
      <c r="AA12" s="189"/>
    </row>
    <row r="13" spans="1:27" x14ac:dyDescent="0.25">
      <c r="A13" s="99"/>
      <c r="B13" s="808"/>
      <c r="C13" s="429" t="s">
        <v>61</v>
      </c>
      <c r="D13" s="434">
        <f>VLOOKUP($C13,'Distribution (medium) tables'!$D$37:$S$49,13,FALSE)</f>
        <v>4.2328042328042326</v>
      </c>
      <c r="E13" s="31">
        <f>VLOOKUP($C13,'Distribution (medium) tables'!$D$20:$S$31,13,FALSE)</f>
        <v>0.60606060606060608</v>
      </c>
      <c r="F13" s="55">
        <f>VLOOKUP($C13,'Distribution (medium) tables'!$D$3:$S$14,13,FALSE)</f>
        <v>3.2679738562091503</v>
      </c>
      <c r="G13" s="99"/>
      <c r="H13" s="94"/>
      <c r="I13" s="851"/>
      <c r="J13" s="361" t="s">
        <v>61</v>
      </c>
      <c r="K13" s="91">
        <f>VLOOKUP($J13,'Distribution (medium) tables'!$D$72:$S$84,10,FALSE)</f>
        <v>2.347417840375587</v>
      </c>
      <c r="L13" s="92">
        <f>VLOOKUP($J13,'Distribution (medium) tables'!$D$55:$S$66,10,FALSE)</f>
        <v>1.935483870967742</v>
      </c>
      <c r="M13" s="92">
        <f>VLOOKUP($J13,'Distribution (medium) tables'!$D$37:$S$49,10,FALSE)</f>
        <v>0</v>
      </c>
      <c r="N13" s="92">
        <f>VLOOKUP($J13,'Distribution (medium) tables'!$D$20:$S$31,10,FALSE)</f>
        <v>0.60606060606060608</v>
      </c>
      <c r="O13" s="202">
        <f>VLOOKUP($J13,'Distribution (medium) tables'!$D$3:$S$14,10,FALSE)</f>
        <v>1.9607843137254901</v>
      </c>
      <c r="P13" s="94"/>
      <c r="Q13" s="99"/>
      <c r="R13" s="808"/>
      <c r="S13" s="533" t="s">
        <v>61</v>
      </c>
      <c r="T13" s="98">
        <f>VLOOKUP($S13,'Distribution (medium) tables'!$D$72:$S$84,14,FALSE)</f>
        <v>48.356807511737088</v>
      </c>
      <c r="U13" s="50">
        <f>VLOOKUP($S13,'Distribution (medium) tables'!$D$55:$S$66,14,FALSE)</f>
        <v>7.096774193548387</v>
      </c>
      <c r="V13" s="50">
        <f>VLOOKUP($S13,'Distribution (medium) tables'!$D$37:$S$49,14,FALSE)</f>
        <v>0</v>
      </c>
      <c r="W13" s="50">
        <f>VLOOKUP($S13,'Distribution (medium) tables'!$D$20:$S$31,14,FALSE)</f>
        <v>24.848484848484848</v>
      </c>
      <c r="X13" s="157">
        <f>VLOOKUP($S13,'Distribution (medium) tables'!$D$3:$S$14,14,FALSE)</f>
        <v>24.836601307189543</v>
      </c>
      <c r="Y13" s="99"/>
      <c r="Z13" s="189"/>
      <c r="AA13" s="189"/>
    </row>
    <row r="14" spans="1:27" x14ac:dyDescent="0.25">
      <c r="A14" s="99"/>
      <c r="B14" s="808"/>
      <c r="C14" s="429" t="s">
        <v>62</v>
      </c>
      <c r="D14" s="434">
        <f>VLOOKUP($C14,'Distribution (medium) tables'!$D$37:$S$49,13,FALSE)</f>
        <v>0.76923076923076927</v>
      </c>
      <c r="E14" s="31">
        <f>VLOOKUP($C14,'Distribution (medium) tables'!$D$20:$S$31,13,FALSE)</f>
        <v>0.7407407407407407</v>
      </c>
      <c r="F14" s="55">
        <f>VLOOKUP($C14,'Distribution (medium) tables'!$D$3:$S$14,13,FALSE)</f>
        <v>0</v>
      </c>
      <c r="G14" s="99"/>
      <c r="H14" s="94"/>
      <c r="I14" s="851"/>
      <c r="J14" s="361" t="s">
        <v>62</v>
      </c>
      <c r="K14" s="91">
        <f>VLOOKUP($J14,'Distribution (medium) tables'!$D$72:$S$84,10,FALSE)</f>
        <v>1.7391304347826086</v>
      </c>
      <c r="L14" s="92">
        <f>VLOOKUP($J14,'Distribution (medium) tables'!$D$55:$S$66,10,FALSE)</f>
        <v>2.5210084033613445</v>
      </c>
      <c r="M14" s="92">
        <f>VLOOKUP($J14,'Distribution (medium) tables'!$D$37:$S$49,10,FALSE)</f>
        <v>0.76923076923076927</v>
      </c>
      <c r="N14" s="92">
        <f>VLOOKUP($J14,'Distribution (medium) tables'!$D$20:$S$31,10,FALSE)</f>
        <v>0.7407407407407407</v>
      </c>
      <c r="O14" s="202">
        <f>VLOOKUP($J14,'Distribution (medium) tables'!$D$3:$S$14,10,FALSE)</f>
        <v>0</v>
      </c>
      <c r="P14" s="94"/>
      <c r="Q14" s="99"/>
      <c r="R14" s="808"/>
      <c r="S14" s="533" t="s">
        <v>62</v>
      </c>
      <c r="T14" s="98">
        <f>VLOOKUP($S14,'Distribution (medium) tables'!$D$72:$S$84,14,FALSE)</f>
        <v>10.434782608695652</v>
      </c>
      <c r="U14" s="50">
        <f>VLOOKUP($S14,'Distribution (medium) tables'!$D$55:$S$66,14,FALSE)</f>
        <v>311.76470588235293</v>
      </c>
      <c r="V14" s="50">
        <f>VLOOKUP($S14,'Distribution (medium) tables'!$D$37:$S$49,14,FALSE)</f>
        <v>29.230769230769234</v>
      </c>
      <c r="W14" s="50">
        <f>VLOOKUP($S14,'Distribution (medium) tables'!$D$20:$S$31,14,FALSE)</f>
        <v>12.592592592592592</v>
      </c>
      <c r="X14" s="157">
        <f>VLOOKUP($S14,'Distribution (medium) tables'!$D$3:$S$14,14,FALSE)</f>
        <v>0</v>
      </c>
      <c r="Y14" s="99"/>
      <c r="Z14" s="189"/>
      <c r="AA14" s="189"/>
    </row>
    <row r="15" spans="1:27" x14ac:dyDescent="0.25">
      <c r="A15" s="99"/>
      <c r="B15" s="808"/>
      <c r="C15" s="429" t="s">
        <v>65</v>
      </c>
      <c r="D15" s="434">
        <f>VLOOKUP($C15,'Distribution (medium) tables'!$D$37:$S$49,13,FALSE)</f>
        <v>4.666666666666667</v>
      </c>
      <c r="E15" s="31">
        <f>VLOOKUP($C15,'Distribution (medium) tables'!$D$20:$S$31,13,FALSE)</f>
        <v>4.3165467625899279</v>
      </c>
      <c r="F15" s="55">
        <f>VLOOKUP($C15,'Distribution (medium) tables'!$D$3:$S$14,13,FALSE)</f>
        <v>1.4598540145985401</v>
      </c>
      <c r="G15" s="99"/>
      <c r="H15" s="94"/>
      <c r="I15" s="851"/>
      <c r="J15" s="361" t="s">
        <v>65</v>
      </c>
      <c r="K15" s="91">
        <f>VLOOKUP($J15,'Distribution (medium) tables'!$D$72:$S$84,10,FALSE)</f>
        <v>3.7593984962406015</v>
      </c>
      <c r="L15" s="628">
        <f>VLOOKUP($J15,'Distribution (medium) tables'!$D$55:$S$66,10,FALSE)</f>
        <v>0</v>
      </c>
      <c r="M15" s="628">
        <f>VLOOKUP($J15,'Distribution (medium) tables'!$D$37:$S$49,10,FALSE)</f>
        <v>1.3333333333333333</v>
      </c>
      <c r="N15" s="628">
        <f>VLOOKUP($J15,'Distribution (medium) tables'!$D$20:$S$31,10,FALSE)</f>
        <v>3.5971223021582732</v>
      </c>
      <c r="O15" s="202">
        <f>VLOOKUP($J15,'Distribution (medium) tables'!$D$3:$S$14,10,FALSE)</f>
        <v>0.72992700729927007</v>
      </c>
      <c r="P15" s="94"/>
      <c r="Q15" s="99"/>
      <c r="R15" s="808"/>
      <c r="S15" s="533" t="s">
        <v>65</v>
      </c>
      <c r="T15" s="98">
        <f>VLOOKUP($S15,'Distribution (medium) tables'!$D$72:$S$84,14,FALSE)</f>
        <v>42.857142857142854</v>
      </c>
      <c r="U15" s="50">
        <f>VLOOKUP($S15,'Distribution (medium) tables'!$D$55:$S$66,14,FALSE)</f>
        <v>0</v>
      </c>
      <c r="V15" s="50">
        <f>VLOOKUP($S15,'Distribution (medium) tables'!$D$37:$S$49,14,FALSE)</f>
        <v>1.3333333333333335</v>
      </c>
      <c r="W15" s="50">
        <f>VLOOKUP($S15,'Distribution (medium) tables'!$D$20:$S$31,14,FALSE)</f>
        <v>89.208633093525179</v>
      </c>
      <c r="X15" s="157">
        <f>VLOOKUP($S15,'Distribution (medium) tables'!$D$3:$S$14,14,FALSE)</f>
        <v>21.897810218978105</v>
      </c>
      <c r="Y15" s="99"/>
      <c r="Z15" s="189"/>
      <c r="AA15" s="189"/>
    </row>
    <row r="16" spans="1:27" ht="15.75" thickBot="1" x14ac:dyDescent="0.3">
      <c r="A16" s="99"/>
      <c r="B16" s="849"/>
      <c r="C16" s="531" t="s">
        <v>67</v>
      </c>
      <c r="D16" s="435">
        <f>VLOOKUP($C16,'Distribution (medium) tables'!$D$37:$S$49,13,FALSE)</f>
        <v>0.64935064935064934</v>
      </c>
      <c r="E16" s="322">
        <f>VLOOKUP($C16,'Distribution (small) tables'!$D$16:$S$22,13,FALSE)</f>
        <v>5.0847457627118642</v>
      </c>
      <c r="F16" s="57">
        <f>VLOOKUP($C16,'Distribution (medium) tables'!$D$3:$S$14,13,FALSE)</f>
        <v>2.4193548387096775</v>
      </c>
      <c r="G16" s="99"/>
      <c r="H16" s="94"/>
      <c r="I16" s="851"/>
      <c r="J16" s="361" t="s">
        <v>67</v>
      </c>
      <c r="K16" s="91">
        <f>VLOOKUP($J16,'Distribution (medium) tables'!$D$72:$S$84,10,FALSE)</f>
        <v>0</v>
      </c>
      <c r="L16" s="628">
        <f>VLOOKUP($J16,'Distribution (small) tables'!$D$39:$S$48,10,FALSE)</f>
        <v>1.3513513513513513</v>
      </c>
      <c r="M16" s="628">
        <f>VLOOKUP($J16,'Distribution (medium) tables'!$D$37:$S$49,10,FALSE)</f>
        <v>0</v>
      </c>
      <c r="N16" s="628">
        <f>VLOOKUP($J16,'Distribution (small) tables'!$D$16:$S$22,10,FALSE)</f>
        <v>1.6949152542372881</v>
      </c>
      <c r="O16" s="202">
        <f>VLOOKUP($J16,'Distribution (medium) tables'!$D$3:$S$14,10,FALSE)</f>
        <v>0.80645161290322576</v>
      </c>
      <c r="P16" s="94"/>
      <c r="Q16" s="99"/>
      <c r="R16" s="808"/>
      <c r="S16" s="533" t="s">
        <v>67</v>
      </c>
      <c r="T16" s="98">
        <f>VLOOKUP($S16,'Distribution (medium) tables'!$D$72:$S$84,14,FALSE)</f>
        <v>0</v>
      </c>
      <c r="U16" s="388">
        <f>VLOOKUP($S16,'Distribution (small) tables'!$D$39:$S$48,14,FALSE)</f>
        <v>80.675675675675677</v>
      </c>
      <c r="V16" s="388">
        <f>VLOOKUP($S16,'Distribution (medium) tables'!$D$37:$S$49,14,FALSE)</f>
        <v>0</v>
      </c>
      <c r="W16" s="388">
        <f>VLOOKUP($S16,'Distribution (small) tables'!$D$16:$S$22,14,FALSE)</f>
        <v>1.6949152542372881</v>
      </c>
      <c r="X16" s="157">
        <f>VLOOKUP($S16,'Distribution (medium) tables'!$D$3:$S$14,14,FALSE)</f>
        <v>13.709677419354838</v>
      </c>
      <c r="Y16" s="99"/>
      <c r="Z16" s="189"/>
      <c r="AA16" s="189"/>
    </row>
    <row r="17" spans="1:27" x14ac:dyDescent="0.25">
      <c r="A17" s="99"/>
      <c r="B17" s="815" t="s">
        <v>187</v>
      </c>
      <c r="C17" s="816"/>
      <c r="D17" s="452">
        <f>'Distribution (medium) tables'!P50</f>
        <v>5.9442679027127348</v>
      </c>
      <c r="E17" s="453">
        <f>'Distribution (medium) tables'!P32</f>
        <v>5.4618476594792469</v>
      </c>
      <c r="F17" s="507">
        <f>'Distribution (medium) tables'!P15</f>
        <v>4.6810699588477398</v>
      </c>
      <c r="G17" s="99"/>
      <c r="H17" s="94"/>
      <c r="I17" s="815" t="s">
        <v>187</v>
      </c>
      <c r="J17" s="816"/>
      <c r="K17" s="333">
        <f>'Distribution (medium) tables'!M85</f>
        <v>2.8464789055937798</v>
      </c>
      <c r="L17" s="334">
        <f>'Distribution (medium) tables'!M67</f>
        <v>2.17115132977723</v>
      </c>
      <c r="M17" s="334">
        <f>'Distribution (medium) tables'!M50</f>
        <v>2.1271360192293098</v>
      </c>
      <c r="N17" s="334">
        <f>'Distribution (medium) tables'!M32</f>
        <v>2.15863773354108</v>
      </c>
      <c r="O17" s="335">
        <f>'Distribution (medium) tables'!M15</f>
        <v>2.4691358024691401</v>
      </c>
      <c r="P17" s="94"/>
      <c r="Q17" s="99"/>
      <c r="R17" s="815" t="s">
        <v>187</v>
      </c>
      <c r="S17" s="816"/>
      <c r="T17" s="344">
        <f>'Distribution (medium) tables'!Q85</f>
        <v>35.481109867094403</v>
      </c>
      <c r="U17" s="345">
        <f>'Distribution (medium) tables'!Q67</f>
        <v>56.201046494940897</v>
      </c>
      <c r="V17" s="345">
        <f>'Distribution (medium) tables'!Q50</f>
        <v>44.959920406437703</v>
      </c>
      <c r="W17" s="345">
        <f>'Distribution (medium) tables'!Q32</f>
        <v>19.759837714722199</v>
      </c>
      <c r="X17" s="346">
        <f>'Distribution (medium) tables'!Q15</f>
        <v>22.170781893004101</v>
      </c>
      <c r="Y17" s="99"/>
      <c r="Z17" s="189"/>
      <c r="AA17" s="189"/>
    </row>
    <row r="18" spans="1:27" x14ac:dyDescent="0.25">
      <c r="A18" s="99"/>
      <c r="B18" s="799" t="s">
        <v>144</v>
      </c>
      <c r="C18" s="800"/>
      <c r="D18" s="448">
        <f>'Distribution (medium) tables'!P51</f>
        <v>5.456847474980175</v>
      </c>
      <c r="E18" s="449">
        <f>'Distribution (medium) tables'!P33</f>
        <v>4.0770425484287607</v>
      </c>
      <c r="F18" s="508">
        <f>'Distribution (medium) tables'!P16</f>
        <v>3.5956549156891899</v>
      </c>
      <c r="G18" s="99"/>
      <c r="H18" s="94"/>
      <c r="I18" s="801" t="s">
        <v>144</v>
      </c>
      <c r="J18" s="802"/>
      <c r="K18" s="448">
        <f>'Distribution (medium) tables'!M86</f>
        <v>1.9021525209924199</v>
      </c>
      <c r="L18" s="449">
        <f>'Distribution (medium) tables'!M68</f>
        <v>1.39444449643031</v>
      </c>
      <c r="M18" s="449">
        <f>'Distribution (medium) tables'!M51</f>
        <v>1.83025852950807</v>
      </c>
      <c r="N18" s="449">
        <f>'Distribution (medium) tables'!M33</f>
        <v>1.43773633943112</v>
      </c>
      <c r="O18" s="508">
        <f>'Distribution (medium) tables'!M16</f>
        <v>1.73394526391103</v>
      </c>
      <c r="P18" s="94"/>
      <c r="Q18" s="99"/>
      <c r="R18" s="799" t="s">
        <v>144</v>
      </c>
      <c r="S18" s="800"/>
      <c r="T18" s="504">
        <f>'Distribution (medium) tables'!Q86</f>
        <v>32.609674159389797</v>
      </c>
      <c r="U18" s="505">
        <f>'Distribution (medium) tables'!Q68</f>
        <v>34.418926721758197</v>
      </c>
      <c r="V18" s="505">
        <f>'Distribution (medium) tables'!Q51</f>
        <v>27.862025594701301</v>
      </c>
      <c r="W18" s="505">
        <f>'Distribution (medium) tables'!Q33</f>
        <v>18.469382206538199</v>
      </c>
      <c r="X18" s="506">
        <f>'Distribution (medium) tables'!Q16</f>
        <v>22.313137738223499</v>
      </c>
      <c r="Y18" s="99"/>
      <c r="Z18" s="189"/>
      <c r="AA18" s="189"/>
    </row>
    <row r="19" spans="1:27" ht="15.75" thickBot="1" x14ac:dyDescent="0.3">
      <c r="A19" s="99"/>
      <c r="B19" s="803" t="s">
        <v>142</v>
      </c>
      <c r="C19" s="804"/>
      <c r="D19" s="336">
        <f>'Distribution (medium) tables'!P52</f>
        <v>3.6823885343605545</v>
      </c>
      <c r="E19" s="337">
        <f>'Distribution (medium) tables'!P34</f>
        <v>2.857308051536414</v>
      </c>
      <c r="F19" s="338">
        <f>'Distribution (medium) tables'!P17</f>
        <v>2.5035164620209001</v>
      </c>
      <c r="G19" s="99"/>
      <c r="H19" s="94"/>
      <c r="I19" s="805" t="s">
        <v>142</v>
      </c>
      <c r="J19" s="806"/>
      <c r="K19" s="336">
        <f>'Distribution (medium) tables'!M87</f>
        <v>1.22069524872276</v>
      </c>
      <c r="L19" s="337">
        <f>'Distribution (medium) tables'!M69</f>
        <v>1.0993812216535901</v>
      </c>
      <c r="M19" s="337">
        <f>'Distribution (medium) tables'!M52</f>
        <v>1.2192603044153101</v>
      </c>
      <c r="N19" s="337">
        <f>'Distribution (medium) tables'!M34</f>
        <v>0.94836664297513495</v>
      </c>
      <c r="O19" s="338">
        <f>'Distribution (medium) tables'!M17</f>
        <v>1.07539366925296</v>
      </c>
      <c r="P19" s="94"/>
      <c r="Q19" s="99"/>
      <c r="R19" s="803" t="s">
        <v>142</v>
      </c>
      <c r="S19" s="804"/>
      <c r="T19" s="347">
        <f>'Distribution (medium) tables'!Q87</f>
        <v>21.270614708994099</v>
      </c>
      <c r="U19" s="348">
        <f>'Distribution (medium) tables'!Q69</f>
        <v>21.5702031254751</v>
      </c>
      <c r="V19" s="348">
        <f>'Distribution (medium) tables'!Q52</f>
        <v>18.333780119100499</v>
      </c>
      <c r="W19" s="348">
        <f>'Distribution (medium) tables'!Q34</f>
        <v>12.6506889806041</v>
      </c>
      <c r="X19" s="349">
        <f>'Distribution (medium) tables'!Q17</f>
        <v>14.6640680739334</v>
      </c>
      <c r="Y19" s="99"/>
      <c r="Z19" s="189"/>
      <c r="AA19" s="189"/>
    </row>
    <row r="20" spans="1:27" x14ac:dyDescent="0.25">
      <c r="A20" s="99"/>
      <c r="B20" s="99"/>
      <c r="C20" s="99"/>
      <c r="D20" s="99"/>
      <c r="E20" s="99"/>
      <c r="F20" s="99"/>
      <c r="G20" s="99"/>
      <c r="H20" s="94"/>
      <c r="I20" s="94"/>
      <c r="J20" s="94"/>
      <c r="K20" s="94"/>
      <c r="L20" s="94"/>
      <c r="M20" s="94"/>
      <c r="N20" s="94"/>
      <c r="O20" s="94"/>
      <c r="P20" s="94"/>
      <c r="Q20" s="99"/>
      <c r="R20" s="99"/>
      <c r="S20" s="99"/>
      <c r="T20" s="99"/>
      <c r="U20" s="99"/>
      <c r="V20" s="99"/>
      <c r="W20" s="99"/>
      <c r="X20" s="99"/>
      <c r="Y20" s="99"/>
      <c r="Z20" s="189"/>
      <c r="AA20" s="189"/>
    </row>
    <row r="21" spans="1:27" x14ac:dyDescent="0.25">
      <c r="A21" s="99"/>
      <c r="B21" s="712" t="s">
        <v>181</v>
      </c>
      <c r="C21" s="712"/>
      <c r="D21" s="712"/>
      <c r="E21" s="712"/>
      <c r="F21" s="99">
        <v>1</v>
      </c>
      <c r="G21" s="99"/>
      <c r="H21" s="94"/>
      <c r="I21" s="94"/>
      <c r="J21" s="792" t="s">
        <v>181</v>
      </c>
      <c r="K21" s="792"/>
      <c r="L21" s="792"/>
      <c r="M21" s="792"/>
      <c r="N21" s="792"/>
      <c r="O21" s="94">
        <v>1</v>
      </c>
      <c r="P21" s="94"/>
      <c r="Q21" s="99"/>
      <c r="R21" s="99"/>
      <c r="S21" s="712" t="s">
        <v>181</v>
      </c>
      <c r="T21" s="712"/>
      <c r="U21" s="712"/>
      <c r="V21" s="712"/>
      <c r="W21" s="712"/>
      <c r="X21" s="99">
        <v>1</v>
      </c>
      <c r="Y21" s="99"/>
      <c r="Z21" s="189"/>
      <c r="AA21" s="189"/>
    </row>
    <row r="22" spans="1:27" hidden="1" x14ac:dyDescent="0.25">
      <c r="A22" s="99"/>
      <c r="B22" s="99"/>
      <c r="C22" s="99"/>
      <c r="D22" s="99">
        <v>1</v>
      </c>
      <c r="E22" s="99">
        <v>2</v>
      </c>
      <c r="F22" s="99">
        <v>3</v>
      </c>
      <c r="G22" s="99"/>
      <c r="H22" s="94"/>
      <c r="I22" s="94"/>
      <c r="J22" s="94"/>
      <c r="K22" s="94">
        <v>1</v>
      </c>
      <c r="L22" s="94">
        <v>2</v>
      </c>
      <c r="M22" s="94">
        <v>3</v>
      </c>
      <c r="N22" s="94">
        <v>4</v>
      </c>
      <c r="O22" s="94">
        <v>5</v>
      </c>
      <c r="P22" s="94"/>
      <c r="Q22" s="99"/>
      <c r="R22" s="99"/>
      <c r="S22" s="99"/>
      <c r="T22" s="99">
        <v>1</v>
      </c>
      <c r="U22" s="99">
        <v>2</v>
      </c>
      <c r="V22" s="99">
        <v>3</v>
      </c>
      <c r="W22" s="99">
        <v>4</v>
      </c>
      <c r="X22" s="99">
        <v>5</v>
      </c>
      <c r="Y22" s="99"/>
      <c r="Z22" s="189"/>
      <c r="AA22" s="189"/>
    </row>
    <row r="23" spans="1:27" ht="15.75" thickBot="1" x14ac:dyDescent="0.3">
      <c r="A23" s="99"/>
      <c r="B23" s="99"/>
      <c r="C23" s="99"/>
      <c r="D23" s="99"/>
      <c r="E23" s="99"/>
      <c r="F23" s="99"/>
      <c r="G23" s="99"/>
      <c r="H23" s="94"/>
      <c r="I23" s="94"/>
      <c r="J23" s="94"/>
      <c r="K23" s="94"/>
      <c r="L23" s="94"/>
      <c r="M23" s="94"/>
      <c r="N23" s="94"/>
      <c r="O23" s="94"/>
      <c r="P23" s="94"/>
      <c r="Q23" s="99"/>
      <c r="R23" s="99"/>
      <c r="S23" s="99"/>
      <c r="T23" s="99"/>
      <c r="U23" s="99"/>
      <c r="V23" s="99"/>
      <c r="W23" s="99"/>
      <c r="X23" s="99"/>
      <c r="Y23" s="99"/>
      <c r="Z23" s="189"/>
      <c r="AA23" s="189"/>
    </row>
    <row r="24" spans="1:27" ht="15.75" thickBot="1" x14ac:dyDescent="0.3">
      <c r="A24" s="99"/>
      <c r="B24" s="99"/>
      <c r="C24" s="580" t="s">
        <v>291</v>
      </c>
      <c r="D24" s="581">
        <v>2015</v>
      </c>
      <c r="E24" s="581">
        <v>2016</v>
      </c>
      <c r="F24" s="582">
        <v>2017</v>
      </c>
      <c r="G24" s="99"/>
      <c r="H24" s="94"/>
      <c r="I24" s="94"/>
      <c r="J24" s="583" t="s">
        <v>180</v>
      </c>
      <c r="K24" s="584">
        <v>2013</v>
      </c>
      <c r="L24" s="584">
        <v>2014</v>
      </c>
      <c r="M24" s="584">
        <v>2015</v>
      </c>
      <c r="N24" s="584">
        <v>2016</v>
      </c>
      <c r="O24" s="585">
        <v>2017</v>
      </c>
      <c r="P24" s="94"/>
      <c r="Q24" s="99"/>
      <c r="R24" s="99"/>
      <c r="S24" s="583" t="s">
        <v>185</v>
      </c>
      <c r="T24" s="584">
        <v>2013</v>
      </c>
      <c r="U24" s="584">
        <v>2014</v>
      </c>
      <c r="V24" s="584">
        <v>2015</v>
      </c>
      <c r="W24" s="584">
        <v>2016</v>
      </c>
      <c r="X24" s="585">
        <v>2017</v>
      </c>
      <c r="Y24" s="99"/>
      <c r="Z24" s="189"/>
      <c r="AA24" s="189"/>
    </row>
    <row r="25" spans="1:27" ht="15.75" thickBot="1" x14ac:dyDescent="0.3">
      <c r="A25" s="99"/>
      <c r="B25" s="99"/>
      <c r="C25" s="514" t="str">
        <f>INDEX($C$5:$C$16,$F$21,1)</f>
        <v>D55</v>
      </c>
      <c r="D25" s="456">
        <f>INDEX($D$5:$F$16,$F$21,D$22)</f>
        <v>3.007518796992481</v>
      </c>
      <c r="E25" s="456">
        <f>INDEX($D$5:$F$16,$F$21,E$22)</f>
        <v>7.6335877862595423</v>
      </c>
      <c r="F25" s="458">
        <f>INDEX($D$5:$F$16,$F$21,F$22)</f>
        <v>9.7744360902255636</v>
      </c>
      <c r="G25" s="99"/>
      <c r="H25" s="94"/>
      <c r="I25" s="94"/>
      <c r="J25" s="362" t="str">
        <f>INDEX($J$5:$J$16,$O$21,1)</f>
        <v>D55</v>
      </c>
      <c r="K25" s="363">
        <f>INDEX($K$5:$O$16,$O$21,K$22)</f>
        <v>12.8</v>
      </c>
      <c r="L25" s="363">
        <f>INDEX($K$5:$O$16,$O$21,L$22)</f>
        <v>4</v>
      </c>
      <c r="M25" s="363">
        <f>INDEX($K$5:$O$16,$O$21,M$22)</f>
        <v>3.007518796992481</v>
      </c>
      <c r="N25" s="363">
        <f>INDEX($K$5:$O$16,$O$21,N$22)</f>
        <v>0.76335877862595425</v>
      </c>
      <c r="O25" s="364">
        <f>INDEX($K$5:$O$16,$O$21,O$22)</f>
        <v>1.5037593984962405</v>
      </c>
      <c r="P25" s="94"/>
      <c r="Q25" s="99"/>
      <c r="R25" s="99"/>
      <c r="S25" s="365" t="str">
        <f>INDEX($S$5:$S$16,$X$21,1)</f>
        <v>D55</v>
      </c>
      <c r="T25" s="366">
        <f>INDEX($T$5:$X$16,$X$21,T$22)</f>
        <v>88.8</v>
      </c>
      <c r="U25" s="366">
        <f>INDEX($T$5:$X$16,$X$21,U$22)</f>
        <v>36</v>
      </c>
      <c r="V25" s="366">
        <f>INDEX($T$5:$X$16,$X$21,V$22)</f>
        <v>69.172932330827066</v>
      </c>
      <c r="W25" s="366">
        <f>INDEX($T$5:$X$16,$X$21,W$22)</f>
        <v>13.740458015267176</v>
      </c>
      <c r="X25" s="367">
        <f>INDEX($T$5:$X$16,$X$21,X$22)</f>
        <v>30.82706766917293</v>
      </c>
      <c r="Y25" s="99"/>
      <c r="Z25" s="189"/>
      <c r="AA25" s="189"/>
    </row>
    <row r="26" spans="1:27" x14ac:dyDescent="0.25">
      <c r="A26" s="99"/>
      <c r="B26" s="99"/>
      <c r="C26" s="515" t="s">
        <v>183</v>
      </c>
      <c r="D26" s="532">
        <f t="shared" ref="D26:F28" si="0">D17</f>
        <v>5.9442679027127348</v>
      </c>
      <c r="E26" s="532">
        <f t="shared" si="0"/>
        <v>5.4618476594792469</v>
      </c>
      <c r="F26" s="501">
        <f t="shared" si="0"/>
        <v>4.6810699588477398</v>
      </c>
      <c r="G26" s="99"/>
      <c r="H26" s="94"/>
      <c r="I26" s="94"/>
      <c r="J26" s="517" t="s">
        <v>183</v>
      </c>
      <c r="K26" s="518">
        <f>K17</f>
        <v>2.8464789055937798</v>
      </c>
      <c r="L26" s="468">
        <f>L17</f>
        <v>2.17115132977723</v>
      </c>
      <c r="M26" s="468">
        <f>M17</f>
        <v>2.1271360192293098</v>
      </c>
      <c r="N26" s="468">
        <f>N17</f>
        <v>2.15863773354108</v>
      </c>
      <c r="O26" s="469">
        <f>O17</f>
        <v>2.4691358024691401</v>
      </c>
      <c r="P26" s="94"/>
      <c r="Q26" s="99"/>
      <c r="R26" s="99"/>
      <c r="S26" s="517" t="s">
        <v>183</v>
      </c>
      <c r="T26" s="525">
        <f t="shared" ref="T26:X28" si="1">T17</f>
        <v>35.481109867094403</v>
      </c>
      <c r="U26" s="474">
        <f t="shared" si="1"/>
        <v>56.201046494940897</v>
      </c>
      <c r="V26" s="474">
        <f t="shared" si="1"/>
        <v>44.959920406437703</v>
      </c>
      <c r="W26" s="474">
        <f t="shared" si="1"/>
        <v>19.759837714722199</v>
      </c>
      <c r="X26" s="475">
        <f t="shared" si="1"/>
        <v>22.170781893004101</v>
      </c>
      <c r="Y26" s="99"/>
      <c r="Z26" s="189"/>
      <c r="AA26" s="189"/>
    </row>
    <row r="27" spans="1:27" x14ac:dyDescent="0.25">
      <c r="A27" s="99"/>
      <c r="B27" s="99"/>
      <c r="C27" s="516" t="s">
        <v>144</v>
      </c>
      <c r="D27" s="492">
        <f t="shared" si="0"/>
        <v>5.456847474980175</v>
      </c>
      <c r="E27" s="492">
        <f t="shared" si="0"/>
        <v>4.0770425484287607</v>
      </c>
      <c r="F27" s="493">
        <f t="shared" si="0"/>
        <v>3.5956549156891899</v>
      </c>
      <c r="G27" s="99"/>
      <c r="H27" s="94"/>
      <c r="I27" s="94"/>
      <c r="J27" s="519" t="s">
        <v>144</v>
      </c>
      <c r="K27" s="520">
        <f t="shared" ref="K27:O28" si="2">K18</f>
        <v>1.9021525209924199</v>
      </c>
      <c r="L27" s="521">
        <f t="shared" si="2"/>
        <v>1.39444449643031</v>
      </c>
      <c r="M27" s="521">
        <f t="shared" si="2"/>
        <v>1.83025852950807</v>
      </c>
      <c r="N27" s="521">
        <f t="shared" si="2"/>
        <v>1.43773633943112</v>
      </c>
      <c r="O27" s="522">
        <f t="shared" si="2"/>
        <v>1.73394526391103</v>
      </c>
      <c r="P27" s="94"/>
      <c r="Q27" s="99"/>
      <c r="R27" s="99"/>
      <c r="S27" s="519" t="s">
        <v>144</v>
      </c>
      <c r="T27" s="526">
        <f t="shared" si="1"/>
        <v>32.609674159389797</v>
      </c>
      <c r="U27" s="527">
        <f t="shared" si="1"/>
        <v>34.418926721758197</v>
      </c>
      <c r="V27" s="527">
        <f t="shared" si="1"/>
        <v>27.862025594701301</v>
      </c>
      <c r="W27" s="527">
        <f t="shared" si="1"/>
        <v>18.469382206538199</v>
      </c>
      <c r="X27" s="528">
        <f t="shared" si="1"/>
        <v>22.313137738223499</v>
      </c>
      <c r="Y27" s="99"/>
      <c r="Z27" s="189"/>
      <c r="AA27" s="189"/>
    </row>
    <row r="28" spans="1:27" ht="15.75" thickBot="1" x14ac:dyDescent="0.3">
      <c r="A28" s="99"/>
      <c r="B28" s="99"/>
      <c r="C28" s="476" t="s">
        <v>142</v>
      </c>
      <c r="D28" s="464">
        <f t="shared" si="0"/>
        <v>3.6823885343605545</v>
      </c>
      <c r="E28" s="464">
        <f t="shared" si="0"/>
        <v>2.857308051536414</v>
      </c>
      <c r="F28" s="465">
        <f t="shared" si="0"/>
        <v>2.5035164620209001</v>
      </c>
      <c r="G28" s="99"/>
      <c r="H28" s="94"/>
      <c r="I28" s="94"/>
      <c r="J28" s="523" t="s">
        <v>142</v>
      </c>
      <c r="K28" s="524">
        <f t="shared" si="2"/>
        <v>1.22069524872276</v>
      </c>
      <c r="L28" s="470">
        <f t="shared" si="2"/>
        <v>1.0993812216535901</v>
      </c>
      <c r="M28" s="470">
        <f t="shared" si="2"/>
        <v>1.2192603044153101</v>
      </c>
      <c r="N28" s="470">
        <f t="shared" si="2"/>
        <v>0.94836664297513495</v>
      </c>
      <c r="O28" s="471">
        <f t="shared" si="2"/>
        <v>1.07539366925296</v>
      </c>
      <c r="P28" s="94"/>
      <c r="Q28" s="99"/>
      <c r="R28" s="99"/>
      <c r="S28" s="523" t="s">
        <v>142</v>
      </c>
      <c r="T28" s="529">
        <f t="shared" si="1"/>
        <v>21.270614708994099</v>
      </c>
      <c r="U28" s="477">
        <f t="shared" si="1"/>
        <v>21.5702031254751</v>
      </c>
      <c r="V28" s="477">
        <f t="shared" si="1"/>
        <v>18.333780119100499</v>
      </c>
      <c r="W28" s="477">
        <f t="shared" si="1"/>
        <v>12.6506889806041</v>
      </c>
      <c r="X28" s="478">
        <f t="shared" si="1"/>
        <v>14.6640680739334</v>
      </c>
      <c r="Y28" s="99"/>
      <c r="Z28" s="189"/>
      <c r="AA28" s="189"/>
    </row>
    <row r="29" spans="1:27" x14ac:dyDescent="0.25">
      <c r="A29" s="99"/>
      <c r="B29" s="99"/>
      <c r="C29" s="99"/>
      <c r="D29" s="99"/>
      <c r="E29" s="99"/>
      <c r="F29" s="99"/>
      <c r="G29" s="99"/>
      <c r="H29" s="94"/>
      <c r="I29" s="94"/>
      <c r="J29" s="94"/>
      <c r="K29" s="94"/>
      <c r="L29" s="94"/>
      <c r="M29" s="94"/>
      <c r="N29" s="94"/>
      <c r="O29" s="94"/>
      <c r="P29" s="94"/>
      <c r="Q29" s="99"/>
      <c r="R29" s="99"/>
      <c r="S29" s="99"/>
      <c r="T29" s="99"/>
      <c r="U29" s="99"/>
      <c r="V29" s="99"/>
      <c r="W29" s="99"/>
      <c r="X29" s="99"/>
      <c r="Y29" s="99"/>
      <c r="Z29" s="189"/>
      <c r="AA29" s="189"/>
    </row>
    <row r="30" spans="1:27" x14ac:dyDescent="0.25">
      <c r="A30" s="99"/>
      <c r="B30" s="99"/>
      <c r="C30" s="99"/>
      <c r="D30" s="99"/>
      <c r="E30" s="99"/>
      <c r="F30" s="99"/>
      <c r="G30" s="99"/>
      <c r="H30" s="94"/>
      <c r="I30" s="94"/>
      <c r="J30" s="94"/>
      <c r="K30" s="94"/>
      <c r="L30" s="94"/>
      <c r="M30" s="94"/>
      <c r="N30" s="94"/>
      <c r="O30" s="94"/>
      <c r="P30" s="94"/>
      <c r="Q30" s="99"/>
      <c r="R30" s="99"/>
      <c r="S30" s="99"/>
      <c r="T30" s="99"/>
      <c r="U30" s="99"/>
      <c r="V30" s="99"/>
      <c r="W30" s="99"/>
      <c r="X30" s="99"/>
      <c r="Y30" s="99"/>
      <c r="Z30" s="189"/>
      <c r="AA30" s="189"/>
    </row>
    <row r="31" spans="1:27" x14ac:dyDescent="0.25">
      <c r="A31" s="99"/>
      <c r="B31" s="99"/>
      <c r="C31" s="99"/>
      <c r="D31" s="99"/>
      <c r="E31" s="99"/>
      <c r="F31" s="99"/>
      <c r="G31" s="99"/>
      <c r="H31" s="94"/>
      <c r="I31" s="94"/>
      <c r="J31" s="94"/>
      <c r="K31" s="94"/>
      <c r="L31" s="94"/>
      <c r="M31" s="94"/>
      <c r="N31" s="94"/>
      <c r="O31" s="94"/>
      <c r="P31" s="94"/>
      <c r="Q31" s="99"/>
      <c r="R31" s="99"/>
      <c r="S31" s="99"/>
      <c r="T31" s="99"/>
      <c r="U31" s="99"/>
      <c r="V31" s="99"/>
      <c r="W31" s="99"/>
      <c r="X31" s="99"/>
      <c r="Y31" s="99"/>
      <c r="Z31" s="189"/>
      <c r="AA31" s="189"/>
    </row>
    <row r="32" spans="1:27" x14ac:dyDescent="0.25">
      <c r="A32" s="99"/>
      <c r="B32" s="99"/>
      <c r="C32" s="99"/>
      <c r="D32" s="99"/>
      <c r="E32" s="99"/>
      <c r="F32" s="99"/>
      <c r="G32" s="99"/>
      <c r="H32" s="94"/>
      <c r="I32" s="94"/>
      <c r="J32" s="94"/>
      <c r="K32" s="94"/>
      <c r="L32" s="94"/>
      <c r="M32" s="94"/>
      <c r="N32" s="94"/>
      <c r="O32" s="94"/>
      <c r="P32" s="94"/>
      <c r="Q32" s="99"/>
      <c r="R32" s="99"/>
      <c r="S32" s="99"/>
      <c r="T32" s="99"/>
      <c r="U32" s="99"/>
      <c r="V32" s="99"/>
      <c r="W32" s="99"/>
      <c r="X32" s="99"/>
      <c r="Y32" s="99"/>
      <c r="Z32" s="189"/>
      <c r="AA32" s="189"/>
    </row>
    <row r="33" spans="1:28" x14ac:dyDescent="0.25">
      <c r="A33" s="99"/>
      <c r="B33" s="99"/>
      <c r="C33" s="99"/>
      <c r="D33" s="99"/>
      <c r="E33" s="99"/>
      <c r="F33" s="99"/>
      <c r="G33" s="99"/>
      <c r="H33" s="94"/>
      <c r="I33" s="94"/>
      <c r="J33" s="94"/>
      <c r="K33" s="94"/>
      <c r="L33" s="94"/>
      <c r="M33" s="94"/>
      <c r="N33" s="94"/>
      <c r="O33" s="94"/>
      <c r="P33" s="94"/>
      <c r="Q33" s="99"/>
      <c r="R33" s="99"/>
      <c r="S33" s="99"/>
      <c r="T33" s="99"/>
      <c r="U33" s="99"/>
      <c r="V33" s="99"/>
      <c r="W33" s="99"/>
      <c r="X33" s="99"/>
      <c r="Y33" s="99"/>
      <c r="Z33" s="189"/>
      <c r="AA33" s="189"/>
    </row>
    <row r="34" spans="1:28" x14ac:dyDescent="0.25">
      <c r="A34" s="99"/>
      <c r="B34" s="99"/>
      <c r="C34" s="99"/>
      <c r="D34" s="99"/>
      <c r="E34" s="99"/>
      <c r="F34" s="99"/>
      <c r="G34" s="99"/>
      <c r="H34" s="94"/>
      <c r="I34" s="94"/>
      <c r="J34" s="94"/>
      <c r="K34" s="94"/>
      <c r="L34" s="94"/>
      <c r="M34" s="94"/>
      <c r="N34" s="94"/>
      <c r="O34" s="94"/>
      <c r="P34" s="94"/>
      <c r="Q34" s="99"/>
      <c r="R34" s="99"/>
      <c r="S34" s="99"/>
      <c r="T34" s="99"/>
      <c r="U34" s="99"/>
      <c r="V34" s="99"/>
      <c r="W34" s="99"/>
      <c r="X34" s="99"/>
      <c r="Y34" s="99"/>
      <c r="Z34" s="189"/>
      <c r="AA34" s="189"/>
    </row>
    <row r="35" spans="1:28" x14ac:dyDescent="0.25">
      <c r="A35" s="99"/>
      <c r="B35" s="99"/>
      <c r="C35" s="99"/>
      <c r="D35" s="99"/>
      <c r="E35" s="99"/>
      <c r="F35" s="99"/>
      <c r="G35" s="99"/>
      <c r="H35" s="94"/>
      <c r="I35" s="94"/>
      <c r="J35" s="94"/>
      <c r="K35" s="94"/>
      <c r="L35" s="94"/>
      <c r="M35" s="94"/>
      <c r="N35" s="94"/>
      <c r="O35" s="94"/>
      <c r="P35" s="94"/>
      <c r="Q35" s="99"/>
      <c r="R35" s="99"/>
      <c r="S35" s="99"/>
      <c r="T35" s="99"/>
      <c r="U35" s="99"/>
      <c r="V35" s="99"/>
      <c r="W35" s="99"/>
      <c r="X35" s="99"/>
      <c r="Y35" s="99"/>
      <c r="Z35" s="189"/>
      <c r="AA35" s="189"/>
    </row>
    <row r="36" spans="1:28" x14ac:dyDescent="0.25">
      <c r="A36" s="99"/>
      <c r="B36" s="99"/>
      <c r="C36" s="99"/>
      <c r="D36" s="99"/>
      <c r="E36" s="99"/>
      <c r="F36" s="99"/>
      <c r="G36" s="99"/>
      <c r="H36" s="94"/>
      <c r="I36" s="94"/>
      <c r="J36" s="94"/>
      <c r="K36" s="94"/>
      <c r="L36" s="94"/>
      <c r="M36" s="94"/>
      <c r="N36" s="94"/>
      <c r="O36" s="94"/>
      <c r="P36" s="94"/>
      <c r="Q36" s="99"/>
      <c r="R36" s="99"/>
      <c r="S36" s="99"/>
      <c r="T36" s="99"/>
      <c r="U36" s="99"/>
      <c r="V36" s="99"/>
      <c r="W36" s="99"/>
      <c r="X36" s="99"/>
      <c r="Y36" s="99"/>
      <c r="Z36" s="189"/>
      <c r="AA36" s="189"/>
    </row>
    <row r="37" spans="1:28" x14ac:dyDescent="0.25">
      <c r="A37" s="99"/>
      <c r="B37" s="99"/>
      <c r="C37" s="99"/>
      <c r="D37" s="99"/>
      <c r="E37" s="99"/>
      <c r="F37" s="99"/>
      <c r="G37" s="99"/>
      <c r="H37" s="94"/>
      <c r="I37" s="94"/>
      <c r="J37" s="94"/>
      <c r="K37" s="94"/>
      <c r="L37" s="94"/>
      <c r="M37" s="94"/>
      <c r="N37" s="94"/>
      <c r="O37" s="94"/>
      <c r="P37" s="94"/>
      <c r="Q37" s="99"/>
      <c r="R37" s="99"/>
      <c r="S37" s="99"/>
      <c r="T37" s="99"/>
      <c r="U37" s="99"/>
      <c r="V37" s="99"/>
      <c r="W37" s="99"/>
      <c r="X37" s="99"/>
      <c r="Y37" s="99"/>
      <c r="Z37" s="189"/>
      <c r="AA37" s="189"/>
    </row>
    <row r="38" spans="1:28" x14ac:dyDescent="0.25">
      <c r="A38" s="99"/>
      <c r="B38" s="99"/>
      <c r="C38" s="99"/>
      <c r="D38" s="99"/>
      <c r="E38" s="99"/>
      <c r="F38" s="99"/>
      <c r="G38" s="99"/>
      <c r="H38" s="94"/>
      <c r="I38" s="94"/>
      <c r="J38" s="94"/>
      <c r="K38" s="94"/>
      <c r="L38" s="94"/>
      <c r="M38" s="94"/>
      <c r="N38" s="94"/>
      <c r="O38" s="94"/>
      <c r="P38" s="94"/>
      <c r="Q38" s="99"/>
      <c r="R38" s="99"/>
      <c r="S38" s="99"/>
      <c r="T38" s="99"/>
      <c r="U38" s="99"/>
      <c r="V38" s="99"/>
      <c r="W38" s="99"/>
      <c r="X38" s="99"/>
      <c r="Y38" s="99"/>
      <c r="Z38" s="189"/>
      <c r="AA38" s="189"/>
    </row>
    <row r="39" spans="1:28" x14ac:dyDescent="0.25">
      <c r="A39" s="99"/>
      <c r="B39" s="99"/>
      <c r="C39" s="99"/>
      <c r="D39" s="99"/>
      <c r="E39" s="99"/>
      <c r="F39" s="99"/>
      <c r="G39" s="99"/>
      <c r="H39" s="94"/>
      <c r="I39" s="94"/>
      <c r="J39" s="94"/>
      <c r="K39" s="94"/>
      <c r="L39" s="94"/>
      <c r="M39" s="94"/>
      <c r="N39" s="94"/>
      <c r="O39" s="94"/>
      <c r="P39" s="94"/>
      <c r="Q39" s="99"/>
      <c r="R39" s="99"/>
      <c r="S39" s="99"/>
      <c r="T39" s="99"/>
      <c r="U39" s="99"/>
      <c r="V39" s="99"/>
      <c r="W39" s="99"/>
      <c r="X39" s="99"/>
      <c r="Y39" s="99"/>
      <c r="Z39" s="189"/>
      <c r="AA39" s="189"/>
    </row>
    <row r="40" spans="1:28" x14ac:dyDescent="0.25">
      <c r="A40" s="99"/>
      <c r="B40" s="99"/>
      <c r="C40" s="99"/>
      <c r="D40" s="99"/>
      <c r="E40" s="99"/>
      <c r="F40" s="99"/>
      <c r="G40" s="99"/>
      <c r="H40" s="94"/>
      <c r="I40" s="94"/>
      <c r="J40" s="94"/>
      <c r="K40" s="94"/>
      <c r="L40" s="94"/>
      <c r="M40" s="94"/>
      <c r="N40" s="94"/>
      <c r="O40" s="94"/>
      <c r="P40" s="94"/>
      <c r="Q40" s="99"/>
      <c r="R40" s="99"/>
      <c r="S40" s="99"/>
      <c r="T40" s="99"/>
      <c r="U40" s="99"/>
      <c r="V40" s="99"/>
      <c r="W40" s="99"/>
      <c r="X40" s="99"/>
      <c r="Y40" s="99"/>
      <c r="Z40" s="189"/>
      <c r="AA40" s="189"/>
    </row>
    <row r="41" spans="1:28" x14ac:dyDescent="0.25">
      <c r="A41" s="99"/>
      <c r="B41" s="99"/>
      <c r="C41" s="99"/>
      <c r="D41" s="99"/>
      <c r="E41" s="99"/>
      <c r="F41" s="99"/>
      <c r="G41" s="99"/>
      <c r="H41" s="94"/>
      <c r="I41" s="94"/>
      <c r="J41" s="94"/>
      <c r="K41" s="94"/>
      <c r="L41" s="94"/>
      <c r="M41" s="94"/>
      <c r="N41" s="94"/>
      <c r="O41" s="94"/>
      <c r="P41" s="94"/>
      <c r="Q41" s="99"/>
      <c r="R41" s="99"/>
      <c r="S41" s="99"/>
      <c r="T41" s="99"/>
      <c r="U41" s="99"/>
      <c r="V41" s="99"/>
      <c r="W41" s="99"/>
      <c r="X41" s="99"/>
      <c r="Y41" s="99"/>
      <c r="Z41" s="189"/>
      <c r="AA41" s="189"/>
    </row>
    <row r="42" spans="1:28" x14ac:dyDescent="0.25">
      <c r="A42" s="99"/>
      <c r="B42" s="99"/>
      <c r="C42" s="99"/>
      <c r="D42" s="99"/>
      <c r="E42" s="99"/>
      <c r="F42" s="99"/>
      <c r="G42" s="99"/>
      <c r="H42" s="94"/>
      <c r="I42" s="94"/>
      <c r="J42" s="94"/>
      <c r="K42" s="94"/>
      <c r="L42" s="94"/>
      <c r="M42" s="94"/>
      <c r="N42" s="94"/>
      <c r="O42" s="94"/>
      <c r="P42" s="94"/>
      <c r="Q42" s="99"/>
      <c r="R42" s="99"/>
      <c r="S42" s="99"/>
      <c r="T42" s="99"/>
      <c r="U42" s="99"/>
      <c r="V42" s="99"/>
      <c r="W42" s="99"/>
      <c r="X42" s="99"/>
      <c r="Y42" s="99"/>
      <c r="Z42" s="189"/>
      <c r="AA42" s="189"/>
    </row>
    <row r="43" spans="1:28" x14ac:dyDescent="0.25">
      <c r="A43" s="99"/>
      <c r="B43" s="99"/>
      <c r="C43" s="99"/>
      <c r="D43" s="99"/>
      <c r="E43" s="99"/>
      <c r="F43" s="99"/>
      <c r="G43" s="99"/>
      <c r="H43" s="94"/>
      <c r="I43" s="94"/>
      <c r="J43" s="94"/>
      <c r="K43" s="94"/>
      <c r="L43" s="94"/>
      <c r="M43" s="94"/>
      <c r="N43" s="94"/>
      <c r="O43" s="94"/>
      <c r="P43" s="94"/>
      <c r="Q43" s="99"/>
      <c r="R43" s="99"/>
      <c r="S43" s="99"/>
      <c r="T43" s="99"/>
      <c r="U43" s="99"/>
      <c r="V43" s="99"/>
      <c r="W43" s="99"/>
      <c r="X43" s="99"/>
      <c r="Y43" s="99"/>
      <c r="Z43" s="189"/>
      <c r="AA43" s="189"/>
    </row>
    <row r="44" spans="1:28" x14ac:dyDescent="0.25">
      <c r="A44" s="99"/>
      <c r="B44" s="99"/>
      <c r="C44" s="99"/>
      <c r="D44" s="99"/>
      <c r="E44" s="99"/>
      <c r="F44" s="99"/>
      <c r="G44" s="99"/>
      <c r="H44" s="94"/>
      <c r="I44" s="94"/>
      <c r="J44" s="94"/>
      <c r="K44" s="94"/>
      <c r="L44" s="94"/>
      <c r="M44" s="94"/>
      <c r="N44" s="94"/>
      <c r="O44" s="94"/>
      <c r="P44" s="94"/>
      <c r="Q44" s="99"/>
      <c r="R44" s="99"/>
      <c r="S44" s="99"/>
      <c r="T44" s="99"/>
      <c r="U44" s="99"/>
      <c r="V44" s="99"/>
      <c r="W44" s="99"/>
      <c r="X44" s="99"/>
      <c r="Y44" s="99"/>
      <c r="Z44" s="189"/>
      <c r="AA44" s="189"/>
    </row>
    <row r="45" spans="1:28" x14ac:dyDescent="0.25">
      <c r="A45" s="99"/>
      <c r="B45" s="99"/>
      <c r="C45" s="99"/>
      <c r="D45" s="99"/>
      <c r="E45" s="99"/>
      <c r="F45" s="99"/>
      <c r="G45" s="99"/>
      <c r="H45" s="94"/>
      <c r="I45" s="94"/>
      <c r="J45" s="94"/>
      <c r="K45" s="94"/>
      <c r="L45" s="94"/>
      <c r="M45" s="94"/>
      <c r="N45" s="94"/>
      <c r="O45" s="94"/>
      <c r="P45" s="94"/>
      <c r="Q45" s="99"/>
      <c r="R45" s="99"/>
      <c r="S45" s="99"/>
      <c r="T45" s="99"/>
      <c r="U45" s="99"/>
      <c r="V45" s="99"/>
      <c r="W45" s="99"/>
      <c r="X45" s="99"/>
      <c r="Y45" s="99"/>
      <c r="Z45" s="189"/>
      <c r="AA45" s="189"/>
    </row>
    <row r="46" spans="1:28" x14ac:dyDescent="0.25">
      <c r="A46" s="99"/>
      <c r="B46" s="99"/>
      <c r="C46" s="99"/>
      <c r="D46" s="99"/>
      <c r="E46" s="99"/>
      <c r="F46" s="99"/>
      <c r="G46" s="99"/>
      <c r="H46" s="94"/>
      <c r="I46" s="94"/>
      <c r="J46" s="94"/>
      <c r="K46" s="94"/>
      <c r="L46" s="94"/>
      <c r="M46" s="94"/>
      <c r="N46" s="94"/>
      <c r="O46" s="94"/>
      <c r="P46" s="94"/>
      <c r="Q46" s="99"/>
      <c r="R46" s="99"/>
      <c r="S46" s="99"/>
      <c r="T46" s="99"/>
      <c r="U46" s="99"/>
      <c r="V46" s="99"/>
      <c r="W46" s="99"/>
      <c r="X46" s="99"/>
      <c r="Y46" s="99"/>
      <c r="Z46" s="189"/>
      <c r="AA46" s="189"/>
    </row>
    <row r="47" spans="1:28" x14ac:dyDescent="0.25">
      <c r="A47" s="99"/>
      <c r="B47" s="99"/>
      <c r="C47" s="99"/>
      <c r="D47" s="99"/>
      <c r="E47" s="99"/>
      <c r="F47" s="99"/>
      <c r="G47" s="99"/>
      <c r="H47" s="94"/>
      <c r="I47" s="94"/>
      <c r="J47" s="94"/>
      <c r="K47" s="94"/>
      <c r="L47" s="94"/>
      <c r="M47" s="94"/>
      <c r="N47" s="94"/>
      <c r="O47" s="94"/>
      <c r="P47" s="94"/>
      <c r="Q47" s="99"/>
      <c r="R47" s="99"/>
      <c r="S47" s="99"/>
      <c r="T47" s="99"/>
      <c r="U47" s="99"/>
      <c r="V47" s="99"/>
      <c r="W47" s="99"/>
      <c r="X47" s="99"/>
      <c r="Y47" s="99"/>
      <c r="Z47" s="189"/>
      <c r="AA47" s="189"/>
    </row>
    <row r="48" spans="1:28" x14ac:dyDescent="0.25">
      <c r="H48" s="189"/>
      <c r="I48" s="189"/>
      <c r="J48" s="189"/>
      <c r="K48" s="189"/>
      <c r="L48" s="189"/>
      <c r="M48" s="189"/>
      <c r="N48" s="189"/>
      <c r="O48" s="189"/>
      <c r="P48" s="189"/>
      <c r="Q48" s="189"/>
      <c r="R48" s="189"/>
      <c r="S48" s="189"/>
      <c r="T48" s="189"/>
      <c r="U48" s="189"/>
      <c r="V48" s="189"/>
      <c r="W48" s="189"/>
      <c r="X48" s="189"/>
      <c r="Y48" s="189"/>
      <c r="Z48" s="189"/>
      <c r="AA48" s="189"/>
      <c r="AB48" s="189"/>
    </row>
    <row r="49" spans="8:28" x14ac:dyDescent="0.25">
      <c r="H49" s="189"/>
      <c r="I49" s="189"/>
      <c r="J49" s="189"/>
      <c r="K49" s="189"/>
      <c r="L49" s="189"/>
      <c r="M49" s="189"/>
      <c r="N49" s="189"/>
      <c r="O49" s="189"/>
      <c r="P49" s="189"/>
      <c r="Q49" s="189"/>
      <c r="R49" s="189"/>
      <c r="S49" s="189"/>
      <c r="T49" s="189"/>
      <c r="U49" s="189"/>
      <c r="V49" s="189"/>
      <c r="W49" s="189"/>
      <c r="X49" s="189"/>
      <c r="Y49" s="189"/>
      <c r="Z49" s="189"/>
      <c r="AA49" s="189"/>
      <c r="AB49" s="189"/>
    </row>
    <row r="50" spans="8:28" x14ac:dyDescent="0.25">
      <c r="H50" s="189"/>
      <c r="I50" s="189"/>
      <c r="J50" s="189"/>
      <c r="K50" s="189"/>
      <c r="L50" s="189"/>
      <c r="M50" s="189"/>
      <c r="N50" s="189"/>
      <c r="O50" s="189"/>
      <c r="P50" s="189"/>
      <c r="Q50" s="189"/>
      <c r="R50" s="189"/>
      <c r="S50" s="189"/>
      <c r="T50" s="189"/>
      <c r="U50" s="189"/>
      <c r="V50" s="189"/>
      <c r="W50" s="189"/>
      <c r="X50" s="189"/>
      <c r="Y50" s="189"/>
      <c r="Z50" s="189"/>
      <c r="AA50" s="189"/>
      <c r="AB50" s="189"/>
    </row>
    <row r="51" spans="8:28" x14ac:dyDescent="0.25">
      <c r="H51" s="189"/>
      <c r="I51" s="189"/>
      <c r="J51" s="189"/>
      <c r="K51" s="189"/>
      <c r="L51" s="189"/>
      <c r="M51" s="189"/>
      <c r="N51" s="189"/>
      <c r="O51" s="189"/>
      <c r="P51" s="189"/>
      <c r="Q51" s="189"/>
      <c r="R51" s="189"/>
      <c r="S51" s="189"/>
      <c r="T51" s="189"/>
      <c r="U51" s="189"/>
      <c r="V51" s="189"/>
      <c r="W51" s="189"/>
      <c r="X51" s="189"/>
      <c r="Y51" s="189"/>
      <c r="Z51" s="189"/>
      <c r="AA51" s="189"/>
      <c r="AB51" s="189"/>
    </row>
    <row r="52" spans="8:28" x14ac:dyDescent="0.25">
      <c r="H52" s="189"/>
      <c r="I52" s="189"/>
      <c r="J52" s="189"/>
      <c r="K52" s="189"/>
      <c r="L52" s="189"/>
      <c r="M52" s="189"/>
      <c r="N52" s="189"/>
      <c r="O52" s="189"/>
      <c r="P52" s="189"/>
      <c r="Q52" s="189"/>
      <c r="R52" s="189"/>
      <c r="S52" s="189"/>
      <c r="T52" s="189"/>
      <c r="U52" s="189"/>
      <c r="V52" s="189"/>
      <c r="W52" s="189"/>
      <c r="X52" s="189"/>
      <c r="Y52" s="189"/>
      <c r="Z52" s="189"/>
      <c r="AA52" s="189"/>
      <c r="AB52" s="189"/>
    </row>
    <row r="53" spans="8:28" x14ac:dyDescent="0.25">
      <c r="H53" s="189"/>
      <c r="I53" s="189"/>
      <c r="J53" s="189"/>
      <c r="K53" s="189"/>
      <c r="L53" s="189"/>
      <c r="M53" s="189"/>
      <c r="N53" s="189"/>
      <c r="O53" s="189"/>
      <c r="P53" s="189"/>
      <c r="Q53" s="189"/>
      <c r="R53" s="189"/>
      <c r="S53" s="189"/>
      <c r="T53" s="189"/>
      <c r="U53" s="189"/>
      <c r="V53" s="189"/>
      <c r="W53" s="189"/>
      <c r="X53" s="189"/>
      <c r="Y53" s="189"/>
      <c r="Z53" s="189"/>
      <c r="AA53" s="189"/>
      <c r="AB53" s="189"/>
    </row>
    <row r="54" spans="8:28" x14ac:dyDescent="0.25">
      <c r="H54" s="189"/>
      <c r="I54" s="189"/>
      <c r="J54" s="189"/>
      <c r="K54" s="189"/>
      <c r="L54" s="189"/>
      <c r="M54" s="189"/>
      <c r="N54" s="189"/>
      <c r="O54" s="189"/>
      <c r="P54" s="189"/>
      <c r="Q54" s="189"/>
      <c r="R54" s="189"/>
      <c r="S54" s="189"/>
      <c r="T54" s="189"/>
      <c r="U54" s="189"/>
      <c r="V54" s="189"/>
      <c r="W54" s="189"/>
      <c r="X54" s="189"/>
      <c r="Y54" s="189"/>
      <c r="Z54" s="189"/>
      <c r="AA54" s="189"/>
      <c r="AB54" s="189"/>
    </row>
    <row r="55" spans="8:28" x14ac:dyDescent="0.25">
      <c r="H55" s="189"/>
      <c r="I55" s="189"/>
      <c r="J55" s="189"/>
      <c r="K55" s="189"/>
      <c r="L55" s="189"/>
      <c r="M55" s="189"/>
      <c r="N55" s="189"/>
      <c r="O55" s="189"/>
      <c r="P55" s="189"/>
      <c r="Q55" s="189"/>
      <c r="R55" s="189"/>
      <c r="S55" s="189"/>
      <c r="T55" s="189"/>
      <c r="U55" s="189"/>
      <c r="V55" s="189"/>
      <c r="W55" s="189"/>
      <c r="X55" s="189"/>
      <c r="Y55" s="189"/>
      <c r="Z55" s="189"/>
      <c r="AA55" s="189"/>
      <c r="AB55" s="189"/>
    </row>
    <row r="56" spans="8:28" x14ac:dyDescent="0.25">
      <c r="H56" s="189"/>
      <c r="I56" s="189"/>
      <c r="J56" s="189"/>
      <c r="K56" s="189"/>
      <c r="L56" s="189"/>
      <c r="M56" s="189"/>
      <c r="N56" s="189"/>
      <c r="O56" s="189"/>
      <c r="P56" s="189"/>
      <c r="Q56" s="189"/>
      <c r="R56" s="189"/>
      <c r="S56" s="189"/>
      <c r="T56" s="189"/>
      <c r="U56" s="189"/>
      <c r="V56" s="189"/>
      <c r="W56" s="189"/>
      <c r="X56" s="189"/>
      <c r="Y56" s="189"/>
      <c r="Z56" s="189"/>
      <c r="AA56" s="189"/>
      <c r="AB56" s="189"/>
    </row>
    <row r="57" spans="8:28" x14ac:dyDescent="0.25">
      <c r="H57" s="189"/>
      <c r="I57" s="189"/>
      <c r="J57" s="189"/>
      <c r="K57" s="189"/>
      <c r="L57" s="189"/>
      <c r="M57" s="189"/>
      <c r="N57" s="189"/>
      <c r="O57" s="189"/>
      <c r="P57" s="189"/>
      <c r="Q57" s="189"/>
      <c r="R57" s="189"/>
      <c r="S57" s="189"/>
      <c r="T57" s="189"/>
      <c r="U57" s="189"/>
      <c r="V57" s="189"/>
      <c r="W57" s="189"/>
      <c r="X57" s="189"/>
      <c r="Y57" s="189"/>
      <c r="Z57" s="189"/>
      <c r="AA57" s="189"/>
      <c r="AB57" s="189"/>
    </row>
    <row r="58" spans="8:28" x14ac:dyDescent="0.25">
      <c r="H58" s="189"/>
      <c r="I58" s="189"/>
      <c r="J58" s="189"/>
      <c r="K58" s="189"/>
      <c r="L58" s="189"/>
      <c r="M58" s="189"/>
      <c r="N58" s="189"/>
      <c r="O58" s="189"/>
      <c r="P58" s="189"/>
      <c r="Q58" s="189"/>
      <c r="R58" s="189"/>
      <c r="S58" s="189"/>
      <c r="T58" s="189"/>
      <c r="U58" s="189"/>
      <c r="V58" s="189"/>
      <c r="W58" s="189"/>
      <c r="X58" s="189"/>
      <c r="Y58" s="189"/>
      <c r="Z58" s="189"/>
      <c r="AA58" s="189"/>
      <c r="AB58" s="189"/>
    </row>
    <row r="59" spans="8:28" x14ac:dyDescent="0.25">
      <c r="H59" s="189"/>
      <c r="I59" s="189"/>
      <c r="J59" s="189"/>
      <c r="K59" s="189"/>
      <c r="L59" s="189"/>
      <c r="M59" s="189"/>
      <c r="N59" s="189"/>
      <c r="O59" s="189"/>
      <c r="P59" s="189"/>
      <c r="Q59" s="189"/>
      <c r="R59" s="189"/>
      <c r="S59" s="189"/>
      <c r="T59" s="189"/>
      <c r="U59" s="189"/>
      <c r="V59" s="189"/>
      <c r="W59" s="189"/>
      <c r="X59" s="189"/>
      <c r="Y59" s="189"/>
      <c r="Z59" s="189"/>
      <c r="AA59" s="189"/>
      <c r="AB59" s="189"/>
    </row>
    <row r="60" spans="8:28" x14ac:dyDescent="0.25">
      <c r="H60" s="189"/>
      <c r="I60" s="189"/>
      <c r="J60" s="189"/>
      <c r="K60" s="189"/>
      <c r="L60" s="189"/>
      <c r="M60" s="189"/>
      <c r="N60" s="189"/>
      <c r="O60" s="189"/>
      <c r="P60" s="189"/>
      <c r="Q60" s="189"/>
      <c r="R60" s="189"/>
      <c r="S60" s="189"/>
      <c r="T60" s="189"/>
      <c r="U60" s="189"/>
      <c r="V60" s="189"/>
      <c r="W60" s="189"/>
      <c r="X60" s="189"/>
      <c r="Y60" s="189"/>
      <c r="Z60" s="189"/>
      <c r="AA60" s="189"/>
      <c r="AB60" s="189"/>
    </row>
    <row r="61" spans="8:28" x14ac:dyDescent="0.25">
      <c r="H61" s="189"/>
      <c r="I61" s="189"/>
      <c r="J61" s="189"/>
      <c r="K61" s="189"/>
      <c r="L61" s="189"/>
      <c r="M61" s="189"/>
      <c r="N61" s="189"/>
      <c r="O61" s="189"/>
      <c r="P61" s="189"/>
      <c r="Q61" s="189"/>
      <c r="R61" s="189"/>
      <c r="S61" s="189"/>
      <c r="T61" s="189"/>
      <c r="U61" s="189"/>
      <c r="V61" s="189"/>
      <c r="W61" s="189"/>
      <c r="X61" s="189"/>
      <c r="Y61" s="189"/>
      <c r="Z61" s="189"/>
      <c r="AA61" s="189"/>
      <c r="AB61" s="189"/>
    </row>
    <row r="62" spans="8:28" x14ac:dyDescent="0.25">
      <c r="H62" s="189"/>
      <c r="I62" s="189"/>
      <c r="J62" s="189"/>
      <c r="K62" s="189"/>
      <c r="L62" s="189"/>
      <c r="M62" s="189"/>
      <c r="N62" s="189"/>
      <c r="O62" s="189"/>
      <c r="P62" s="189"/>
      <c r="Q62" s="189"/>
      <c r="R62" s="189"/>
      <c r="S62" s="189"/>
      <c r="T62" s="189"/>
      <c r="U62" s="189"/>
      <c r="V62" s="189"/>
      <c r="W62" s="189"/>
      <c r="X62" s="189"/>
      <c r="Y62" s="189"/>
      <c r="Z62" s="189"/>
      <c r="AA62" s="189"/>
      <c r="AB62" s="189"/>
    </row>
    <row r="63" spans="8:28" x14ac:dyDescent="0.25">
      <c r="H63" s="189"/>
      <c r="I63" s="189"/>
      <c r="J63" s="189"/>
      <c r="K63" s="189"/>
      <c r="L63" s="189"/>
      <c r="M63" s="189"/>
      <c r="N63" s="189"/>
      <c r="O63" s="189"/>
      <c r="P63" s="189"/>
      <c r="Q63" s="189"/>
      <c r="R63" s="189"/>
      <c r="S63" s="189"/>
      <c r="T63" s="189"/>
      <c r="U63" s="189"/>
      <c r="V63" s="189"/>
      <c r="W63" s="189"/>
      <c r="X63" s="189"/>
      <c r="Y63" s="189"/>
      <c r="Z63" s="189"/>
      <c r="AA63" s="189"/>
      <c r="AB63" s="189"/>
    </row>
    <row r="64" spans="8:28" x14ac:dyDescent="0.25">
      <c r="H64" s="189"/>
      <c r="I64" s="189"/>
      <c r="J64" s="189"/>
      <c r="K64" s="189"/>
      <c r="L64" s="189"/>
      <c r="M64" s="189"/>
      <c r="N64" s="189"/>
      <c r="O64" s="189"/>
      <c r="P64" s="189"/>
      <c r="Q64" s="189"/>
      <c r="R64" s="189"/>
      <c r="S64" s="189"/>
      <c r="T64" s="189"/>
      <c r="U64" s="189"/>
      <c r="V64" s="189"/>
      <c r="W64" s="189"/>
      <c r="X64" s="189"/>
      <c r="Y64" s="189"/>
      <c r="Z64" s="189"/>
      <c r="AA64" s="189"/>
      <c r="AB64" s="189"/>
    </row>
    <row r="65" spans="8:28" x14ac:dyDescent="0.25">
      <c r="H65" s="189"/>
      <c r="I65" s="189"/>
      <c r="J65" s="189"/>
      <c r="K65" s="189"/>
      <c r="L65" s="189"/>
      <c r="M65" s="189"/>
      <c r="N65" s="189"/>
      <c r="O65" s="189"/>
      <c r="P65" s="189"/>
      <c r="Q65" s="189"/>
      <c r="R65" s="189"/>
      <c r="S65" s="189"/>
      <c r="T65" s="189"/>
      <c r="U65" s="189"/>
      <c r="V65" s="189"/>
      <c r="W65" s="189"/>
      <c r="X65" s="189"/>
      <c r="Y65" s="189"/>
      <c r="Z65" s="189"/>
      <c r="AA65" s="189"/>
      <c r="AB65" s="189"/>
    </row>
    <row r="66" spans="8:28" x14ac:dyDescent="0.25">
      <c r="H66" s="189"/>
      <c r="I66" s="189"/>
      <c r="J66" s="189"/>
      <c r="K66" s="189"/>
      <c r="L66" s="189"/>
      <c r="M66" s="189"/>
      <c r="N66" s="189"/>
      <c r="O66" s="189"/>
      <c r="P66" s="189"/>
      <c r="Q66" s="189"/>
      <c r="R66" s="189"/>
      <c r="S66" s="189"/>
      <c r="T66" s="189"/>
      <c r="U66" s="189"/>
      <c r="V66" s="189"/>
      <c r="W66" s="189"/>
      <c r="X66" s="189"/>
      <c r="Y66" s="189"/>
      <c r="Z66" s="189"/>
      <c r="AA66" s="189"/>
      <c r="AB66" s="189"/>
    </row>
    <row r="67" spans="8:28" x14ac:dyDescent="0.25">
      <c r="H67" s="189"/>
      <c r="I67" s="189"/>
      <c r="J67" s="189"/>
      <c r="K67" s="189"/>
      <c r="L67" s="189"/>
      <c r="M67" s="189"/>
      <c r="N67" s="189"/>
      <c r="O67" s="189"/>
      <c r="P67" s="189"/>
      <c r="Q67" s="189"/>
      <c r="R67" s="189"/>
      <c r="S67" s="189"/>
      <c r="T67" s="189"/>
      <c r="U67" s="189"/>
      <c r="V67" s="189"/>
      <c r="W67" s="189"/>
      <c r="X67" s="189"/>
      <c r="Y67" s="189"/>
      <c r="Z67" s="189"/>
      <c r="AA67" s="189"/>
      <c r="AB67" s="189"/>
    </row>
    <row r="68" spans="8:28" x14ac:dyDescent="0.25">
      <c r="H68" s="189"/>
      <c r="I68" s="189"/>
      <c r="J68" s="189"/>
      <c r="K68" s="189"/>
      <c r="L68" s="189"/>
      <c r="M68" s="189"/>
      <c r="N68" s="189"/>
      <c r="O68" s="189"/>
      <c r="P68" s="189"/>
      <c r="Q68" s="189"/>
      <c r="R68" s="189"/>
      <c r="S68" s="189"/>
      <c r="T68" s="189"/>
      <c r="U68" s="189"/>
      <c r="V68" s="189"/>
      <c r="W68" s="189"/>
      <c r="X68" s="189"/>
      <c r="Y68" s="189"/>
      <c r="Z68" s="189"/>
      <c r="AA68" s="189"/>
      <c r="AB68" s="189"/>
    </row>
    <row r="69" spans="8:28" x14ac:dyDescent="0.25">
      <c r="H69" s="189"/>
      <c r="I69" s="189"/>
      <c r="J69" s="189"/>
      <c r="K69" s="189"/>
      <c r="L69" s="189"/>
      <c r="M69" s="189"/>
      <c r="N69" s="189"/>
      <c r="O69" s="189"/>
      <c r="P69" s="189"/>
      <c r="Q69" s="189"/>
      <c r="R69" s="189"/>
      <c r="S69" s="189"/>
      <c r="T69" s="189"/>
      <c r="U69" s="189"/>
      <c r="V69" s="189"/>
      <c r="W69" s="189"/>
      <c r="X69" s="189"/>
      <c r="Y69" s="189"/>
      <c r="Z69" s="189"/>
      <c r="AA69" s="189"/>
      <c r="AB69" s="189"/>
    </row>
    <row r="70" spans="8:28" x14ac:dyDescent="0.25">
      <c r="H70" s="189"/>
      <c r="I70" s="189"/>
      <c r="J70" s="189"/>
      <c r="K70" s="189"/>
      <c r="L70" s="189"/>
      <c r="M70" s="189"/>
      <c r="N70" s="189"/>
      <c r="O70" s="189"/>
      <c r="P70" s="189"/>
      <c r="Q70" s="189"/>
      <c r="R70" s="189"/>
      <c r="S70" s="189"/>
      <c r="T70" s="189"/>
      <c r="U70" s="189"/>
      <c r="V70" s="189"/>
      <c r="W70" s="189"/>
      <c r="X70" s="189"/>
      <c r="Y70" s="189"/>
      <c r="Z70" s="189"/>
      <c r="AA70" s="189"/>
      <c r="AB70" s="189"/>
    </row>
    <row r="71" spans="8:28" x14ac:dyDescent="0.25">
      <c r="H71" s="189"/>
      <c r="I71" s="189"/>
      <c r="J71" s="189"/>
      <c r="K71" s="189"/>
      <c r="L71" s="189"/>
      <c r="M71" s="189"/>
      <c r="N71" s="189"/>
      <c r="O71" s="189"/>
      <c r="P71" s="189"/>
      <c r="Q71" s="189"/>
      <c r="R71" s="189"/>
      <c r="S71" s="189"/>
      <c r="T71" s="189"/>
      <c r="U71" s="189"/>
      <c r="V71" s="189"/>
      <c r="W71" s="189"/>
      <c r="X71" s="189"/>
      <c r="Y71" s="189"/>
      <c r="Z71" s="189"/>
      <c r="AA71" s="189"/>
      <c r="AB71" s="189"/>
    </row>
    <row r="72" spans="8:28" x14ac:dyDescent="0.25">
      <c r="H72" s="189"/>
      <c r="I72" s="189"/>
      <c r="J72" s="189"/>
      <c r="K72" s="189"/>
      <c r="L72" s="189"/>
      <c r="M72" s="189"/>
      <c r="N72" s="189"/>
      <c r="O72" s="189"/>
      <c r="P72" s="189"/>
      <c r="Q72" s="189"/>
      <c r="R72" s="189"/>
      <c r="S72" s="189"/>
      <c r="T72" s="189"/>
      <c r="U72" s="189"/>
      <c r="V72" s="189"/>
      <c r="W72" s="189"/>
      <c r="X72" s="189"/>
      <c r="Y72" s="189"/>
      <c r="Z72" s="189"/>
      <c r="AA72" s="189"/>
      <c r="AB72" s="189"/>
    </row>
    <row r="73" spans="8:28" x14ac:dyDescent="0.25">
      <c r="H73" s="189"/>
      <c r="I73" s="189"/>
      <c r="J73" s="189"/>
      <c r="K73" s="189"/>
      <c r="L73" s="189"/>
      <c r="M73" s="189"/>
      <c r="N73" s="189"/>
      <c r="O73" s="189"/>
      <c r="P73" s="189"/>
      <c r="Q73" s="189"/>
      <c r="R73" s="189"/>
      <c r="S73" s="189"/>
      <c r="T73" s="189"/>
      <c r="U73" s="189"/>
      <c r="V73" s="189"/>
      <c r="W73" s="189"/>
      <c r="X73" s="189"/>
      <c r="Y73" s="189"/>
      <c r="Z73" s="189"/>
      <c r="AA73" s="189"/>
      <c r="AB73" s="189"/>
    </row>
    <row r="74" spans="8:28" x14ac:dyDescent="0.25">
      <c r="H74" s="189"/>
      <c r="I74" s="189"/>
      <c r="J74" s="189"/>
      <c r="K74" s="189"/>
      <c r="L74" s="189"/>
      <c r="M74" s="189"/>
      <c r="N74" s="189"/>
      <c r="O74" s="189"/>
      <c r="P74" s="189"/>
      <c r="Q74" s="189"/>
      <c r="R74" s="189"/>
      <c r="S74" s="189"/>
      <c r="T74" s="189"/>
      <c r="U74" s="189"/>
      <c r="V74" s="189"/>
      <c r="W74" s="189"/>
      <c r="X74" s="189"/>
      <c r="Y74" s="189"/>
      <c r="Z74" s="189"/>
      <c r="AA74" s="189"/>
      <c r="AB74" s="189"/>
    </row>
    <row r="75" spans="8:28" x14ac:dyDescent="0.25">
      <c r="H75" s="189"/>
      <c r="I75" s="189"/>
      <c r="J75" s="189"/>
      <c r="K75" s="189"/>
      <c r="L75" s="189"/>
      <c r="M75" s="189"/>
      <c r="N75" s="189"/>
      <c r="O75" s="189"/>
      <c r="P75" s="189"/>
      <c r="Q75" s="189"/>
      <c r="R75" s="189"/>
      <c r="S75" s="189"/>
      <c r="T75" s="189"/>
      <c r="U75" s="189"/>
      <c r="V75" s="189"/>
      <c r="W75" s="189"/>
      <c r="X75" s="189"/>
      <c r="Y75" s="189"/>
      <c r="Z75" s="189"/>
      <c r="AA75" s="189"/>
      <c r="AB75" s="189"/>
    </row>
    <row r="76" spans="8:28" x14ac:dyDescent="0.25">
      <c r="H76" s="189"/>
      <c r="I76" s="189"/>
      <c r="J76" s="189"/>
      <c r="K76" s="189"/>
      <c r="L76" s="189"/>
      <c r="M76" s="189"/>
      <c r="N76" s="189"/>
      <c r="O76" s="189"/>
      <c r="P76" s="189"/>
      <c r="Q76" s="189"/>
      <c r="R76" s="189"/>
      <c r="S76" s="189"/>
      <c r="T76" s="189"/>
      <c r="U76" s="189"/>
      <c r="V76" s="189"/>
      <c r="W76" s="189"/>
      <c r="X76" s="189"/>
      <c r="Y76" s="189"/>
      <c r="Z76" s="189"/>
      <c r="AA76" s="189"/>
      <c r="AB76" s="189"/>
    </row>
    <row r="77" spans="8:28" x14ac:dyDescent="0.25">
      <c r="H77" s="189"/>
      <c r="I77" s="189"/>
      <c r="J77" s="189"/>
      <c r="K77" s="189"/>
      <c r="L77" s="189"/>
      <c r="M77" s="189"/>
      <c r="N77" s="189"/>
      <c r="O77" s="189"/>
      <c r="P77" s="189"/>
      <c r="Q77" s="189"/>
      <c r="R77" s="189"/>
      <c r="S77" s="189"/>
      <c r="T77" s="189"/>
      <c r="U77" s="189"/>
      <c r="V77" s="189"/>
      <c r="W77" s="189"/>
      <c r="X77" s="189"/>
      <c r="Y77" s="189"/>
      <c r="Z77" s="189"/>
      <c r="AA77" s="189"/>
      <c r="AB77" s="189"/>
    </row>
    <row r="78" spans="8:28" x14ac:dyDescent="0.25">
      <c r="H78" s="189"/>
      <c r="I78" s="189"/>
      <c r="J78" s="189"/>
      <c r="K78" s="189"/>
      <c r="L78" s="189"/>
      <c r="M78" s="189"/>
      <c r="N78" s="189"/>
      <c r="O78" s="189"/>
      <c r="P78" s="189"/>
      <c r="Q78" s="189"/>
      <c r="R78" s="189"/>
      <c r="S78" s="189"/>
      <c r="T78" s="189"/>
      <c r="U78" s="189"/>
      <c r="V78" s="189"/>
      <c r="W78" s="189"/>
      <c r="X78" s="189"/>
      <c r="Y78" s="189"/>
      <c r="Z78" s="189"/>
      <c r="AA78" s="189"/>
      <c r="AB78" s="189"/>
    </row>
    <row r="79" spans="8:28" x14ac:dyDescent="0.25">
      <c r="H79" s="189"/>
      <c r="I79" s="189"/>
      <c r="J79" s="189"/>
      <c r="K79" s="189"/>
      <c r="L79" s="189"/>
      <c r="M79" s="189"/>
      <c r="N79" s="189"/>
      <c r="O79" s="189"/>
      <c r="P79" s="189"/>
      <c r="Q79" s="189"/>
      <c r="R79" s="189"/>
      <c r="S79" s="189"/>
      <c r="T79" s="189"/>
      <c r="U79" s="189"/>
      <c r="V79" s="189"/>
      <c r="W79" s="189"/>
      <c r="X79" s="189"/>
      <c r="Y79" s="189"/>
      <c r="Z79" s="189"/>
      <c r="AA79" s="189"/>
      <c r="AB79" s="189"/>
    </row>
    <row r="80" spans="8:28" x14ac:dyDescent="0.25">
      <c r="H80" s="189"/>
      <c r="I80" s="189"/>
      <c r="J80" s="189"/>
      <c r="K80" s="189"/>
      <c r="L80" s="189"/>
      <c r="M80" s="189"/>
      <c r="N80" s="189"/>
      <c r="O80" s="189"/>
      <c r="P80" s="189"/>
      <c r="Q80" s="189"/>
      <c r="R80" s="189"/>
      <c r="S80" s="189"/>
      <c r="T80" s="189"/>
      <c r="U80" s="189"/>
      <c r="V80" s="189"/>
      <c r="W80" s="189"/>
      <c r="X80" s="189"/>
      <c r="Y80" s="189"/>
      <c r="Z80" s="189"/>
      <c r="AA80" s="189"/>
      <c r="AB80" s="189"/>
    </row>
    <row r="81" spans="8:28" x14ac:dyDescent="0.25">
      <c r="H81" s="189"/>
      <c r="I81" s="189"/>
      <c r="J81" s="189"/>
      <c r="K81" s="189"/>
      <c r="L81" s="189"/>
      <c r="M81" s="189"/>
      <c r="N81" s="189"/>
      <c r="O81" s="189"/>
      <c r="P81" s="189"/>
      <c r="Q81" s="189"/>
      <c r="R81" s="189"/>
      <c r="S81" s="189"/>
      <c r="T81" s="189"/>
      <c r="U81" s="189"/>
      <c r="V81" s="189"/>
      <c r="W81" s="189"/>
      <c r="X81" s="189"/>
      <c r="Y81" s="189"/>
      <c r="Z81" s="189"/>
      <c r="AA81" s="189"/>
      <c r="AB81" s="189"/>
    </row>
    <row r="82" spans="8:28" x14ac:dyDescent="0.25">
      <c r="H82" s="189"/>
      <c r="I82" s="189"/>
      <c r="J82" s="189"/>
      <c r="K82" s="189"/>
      <c r="L82" s="189"/>
      <c r="M82" s="189"/>
      <c r="N82" s="189"/>
      <c r="O82" s="189"/>
      <c r="P82" s="189"/>
      <c r="Q82" s="189"/>
      <c r="R82" s="189"/>
      <c r="S82" s="189"/>
      <c r="T82" s="189"/>
      <c r="U82" s="189"/>
      <c r="V82" s="189"/>
      <c r="W82" s="189"/>
      <c r="X82" s="189"/>
      <c r="Y82" s="189"/>
      <c r="Z82" s="189"/>
      <c r="AA82" s="189"/>
      <c r="AB82" s="189"/>
    </row>
    <row r="83" spans="8:28" x14ac:dyDescent="0.25">
      <c r="H83" s="189"/>
      <c r="I83" s="189"/>
      <c r="J83" s="189"/>
      <c r="K83" s="189"/>
      <c r="L83" s="189"/>
      <c r="M83" s="189"/>
      <c r="N83" s="189"/>
      <c r="O83" s="189"/>
      <c r="P83" s="189"/>
      <c r="Q83" s="189"/>
      <c r="R83" s="189"/>
      <c r="S83" s="189"/>
      <c r="T83" s="189"/>
      <c r="U83" s="189"/>
      <c r="V83" s="189"/>
      <c r="W83" s="189"/>
      <c r="X83" s="189"/>
      <c r="Y83" s="189"/>
      <c r="Z83" s="189"/>
      <c r="AA83" s="189"/>
      <c r="AB83" s="189"/>
    </row>
    <row r="84" spans="8:28" x14ac:dyDescent="0.25">
      <c r="H84" s="189"/>
      <c r="I84" s="189"/>
      <c r="J84" s="189"/>
      <c r="K84" s="189"/>
      <c r="L84" s="189"/>
      <c r="M84" s="189"/>
      <c r="N84" s="189"/>
      <c r="O84" s="189"/>
      <c r="P84" s="189"/>
      <c r="Q84" s="189"/>
      <c r="R84" s="189"/>
      <c r="S84" s="189"/>
      <c r="T84" s="189"/>
      <c r="U84" s="189"/>
      <c r="V84" s="189"/>
      <c r="W84" s="189"/>
      <c r="X84" s="189"/>
      <c r="Y84" s="189"/>
      <c r="Z84" s="189"/>
      <c r="AA84" s="189"/>
      <c r="AB84" s="189"/>
    </row>
    <row r="85" spans="8:28" x14ac:dyDescent="0.25">
      <c r="H85" s="189"/>
      <c r="I85" s="189"/>
      <c r="J85" s="189"/>
      <c r="K85" s="189"/>
      <c r="L85" s="189"/>
      <c r="M85" s="189"/>
      <c r="N85" s="189"/>
      <c r="O85" s="189"/>
      <c r="P85" s="189"/>
      <c r="Q85" s="189"/>
      <c r="R85" s="189"/>
      <c r="S85" s="189"/>
      <c r="T85" s="189"/>
      <c r="U85" s="189"/>
      <c r="V85" s="189"/>
      <c r="W85" s="189"/>
      <c r="X85" s="189"/>
      <c r="Y85" s="189"/>
      <c r="Z85" s="189"/>
      <c r="AA85" s="189"/>
      <c r="AB85" s="189"/>
    </row>
    <row r="86" spans="8:28" x14ac:dyDescent="0.25">
      <c r="H86" s="189"/>
      <c r="I86" s="189"/>
      <c r="J86" s="189"/>
      <c r="K86" s="189"/>
      <c r="L86" s="189"/>
      <c r="M86" s="189"/>
      <c r="N86" s="189"/>
      <c r="O86" s="189"/>
      <c r="P86" s="189"/>
      <c r="Q86" s="189"/>
      <c r="R86" s="189"/>
      <c r="S86" s="189"/>
      <c r="T86" s="189"/>
      <c r="U86" s="189"/>
      <c r="V86" s="189"/>
      <c r="W86" s="189"/>
      <c r="X86" s="189"/>
      <c r="Y86" s="189"/>
      <c r="Z86" s="189"/>
      <c r="AA86" s="189"/>
      <c r="AB86" s="189"/>
    </row>
    <row r="87" spans="8:28" x14ac:dyDescent="0.25">
      <c r="H87" s="189"/>
      <c r="I87" s="189"/>
      <c r="J87" s="189"/>
      <c r="K87" s="189"/>
      <c r="L87" s="189"/>
      <c r="M87" s="189"/>
      <c r="N87" s="189"/>
      <c r="O87" s="189"/>
      <c r="P87" s="189"/>
      <c r="Q87" s="189"/>
      <c r="R87" s="189"/>
      <c r="S87" s="189"/>
      <c r="T87" s="189"/>
      <c r="U87" s="189"/>
      <c r="V87" s="189"/>
      <c r="W87" s="189"/>
      <c r="X87" s="189"/>
      <c r="Y87" s="189"/>
      <c r="Z87" s="189"/>
      <c r="AA87" s="189"/>
      <c r="AB87" s="189"/>
    </row>
    <row r="88" spans="8:28" x14ac:dyDescent="0.25">
      <c r="H88" s="189"/>
      <c r="I88" s="189"/>
      <c r="J88" s="189"/>
      <c r="K88" s="189"/>
      <c r="L88" s="189"/>
      <c r="M88" s="189"/>
      <c r="N88" s="189"/>
      <c r="O88" s="189"/>
      <c r="P88" s="189"/>
      <c r="Q88" s="189"/>
      <c r="R88" s="189"/>
      <c r="S88" s="189"/>
      <c r="T88" s="189"/>
      <c r="U88" s="189"/>
      <c r="V88" s="189"/>
      <c r="W88" s="189"/>
      <c r="X88" s="189"/>
      <c r="Y88" s="189"/>
      <c r="Z88" s="189"/>
      <c r="AA88" s="189"/>
      <c r="AB88" s="189"/>
    </row>
    <row r="89" spans="8:28" x14ac:dyDescent="0.25">
      <c r="H89" s="189"/>
      <c r="I89" s="189"/>
      <c r="J89" s="189"/>
      <c r="K89" s="189"/>
      <c r="L89" s="189"/>
      <c r="M89" s="189"/>
      <c r="N89" s="189"/>
      <c r="O89" s="189"/>
      <c r="P89" s="189"/>
      <c r="Q89" s="189"/>
      <c r="R89" s="189"/>
      <c r="S89" s="189"/>
      <c r="T89" s="189"/>
      <c r="U89" s="189"/>
      <c r="V89" s="189"/>
      <c r="W89" s="189"/>
      <c r="X89" s="189"/>
      <c r="Y89" s="189"/>
      <c r="Z89" s="189"/>
      <c r="AA89" s="189"/>
      <c r="AB89" s="189"/>
    </row>
    <row r="90" spans="8:28" x14ac:dyDescent="0.25">
      <c r="H90" s="189"/>
      <c r="I90" s="189"/>
      <c r="J90" s="189"/>
      <c r="K90" s="189"/>
      <c r="L90" s="189"/>
      <c r="M90" s="189"/>
      <c r="N90" s="189"/>
      <c r="O90" s="189"/>
      <c r="P90" s="189"/>
      <c r="Q90" s="189"/>
      <c r="R90" s="189"/>
      <c r="S90" s="189"/>
      <c r="T90" s="189"/>
      <c r="U90" s="189"/>
      <c r="V90" s="189"/>
      <c r="W90" s="189"/>
      <c r="X90" s="189"/>
      <c r="Y90" s="189"/>
      <c r="Z90" s="189"/>
      <c r="AA90" s="189"/>
      <c r="AB90" s="189"/>
    </row>
    <row r="91" spans="8:28" x14ac:dyDescent="0.25">
      <c r="H91" s="189"/>
      <c r="I91" s="189"/>
      <c r="J91" s="189"/>
      <c r="K91" s="189"/>
      <c r="L91" s="189"/>
      <c r="M91" s="189"/>
      <c r="N91" s="189"/>
      <c r="O91" s="189"/>
      <c r="P91" s="189"/>
      <c r="Q91" s="189"/>
      <c r="R91" s="189"/>
      <c r="S91" s="189"/>
      <c r="T91" s="189"/>
      <c r="U91" s="189"/>
      <c r="V91" s="189"/>
      <c r="W91" s="189"/>
      <c r="X91" s="189"/>
      <c r="Y91" s="189"/>
      <c r="Z91" s="189"/>
      <c r="AA91" s="189"/>
      <c r="AB91" s="189"/>
    </row>
    <row r="92" spans="8:28" x14ac:dyDescent="0.25">
      <c r="H92" s="189"/>
      <c r="I92" s="189"/>
      <c r="J92" s="189"/>
      <c r="K92" s="189"/>
      <c r="L92" s="189"/>
      <c r="M92" s="189"/>
      <c r="N92" s="189"/>
      <c r="O92" s="189"/>
      <c r="P92" s="189"/>
      <c r="Q92" s="189"/>
      <c r="R92" s="189"/>
      <c r="S92" s="189"/>
      <c r="T92" s="189"/>
      <c r="U92" s="189"/>
      <c r="V92" s="189"/>
      <c r="W92" s="189"/>
      <c r="X92" s="189"/>
      <c r="Y92" s="189"/>
      <c r="Z92" s="189"/>
      <c r="AA92" s="189"/>
      <c r="AB92" s="189"/>
    </row>
    <row r="93" spans="8:28" x14ac:dyDescent="0.25">
      <c r="H93" s="189"/>
      <c r="I93" s="189"/>
      <c r="J93" s="189"/>
      <c r="K93" s="189"/>
      <c r="L93" s="189"/>
      <c r="M93" s="189"/>
      <c r="N93" s="189"/>
      <c r="O93" s="189"/>
      <c r="P93" s="189"/>
      <c r="Q93" s="189"/>
      <c r="R93" s="189"/>
      <c r="S93" s="189"/>
      <c r="T93" s="189"/>
      <c r="U93" s="189"/>
      <c r="V93" s="189"/>
      <c r="W93" s="189"/>
      <c r="X93" s="189"/>
      <c r="Y93" s="189"/>
      <c r="Z93" s="189"/>
      <c r="AA93" s="189"/>
      <c r="AB93" s="189"/>
    </row>
    <row r="94" spans="8:28" x14ac:dyDescent="0.25">
      <c r="H94" s="189"/>
      <c r="I94" s="189"/>
      <c r="J94" s="189"/>
      <c r="K94" s="189"/>
      <c r="L94" s="189"/>
      <c r="M94" s="189"/>
      <c r="N94" s="189"/>
      <c r="O94" s="189"/>
      <c r="P94" s="189"/>
      <c r="Q94" s="189"/>
      <c r="R94" s="189"/>
      <c r="S94" s="189"/>
      <c r="T94" s="189"/>
      <c r="U94" s="189"/>
      <c r="V94" s="189"/>
      <c r="W94" s="189"/>
      <c r="X94" s="189"/>
      <c r="Y94" s="189"/>
      <c r="Z94" s="189"/>
      <c r="AA94" s="189"/>
      <c r="AB94" s="189"/>
    </row>
    <row r="95" spans="8:28" x14ac:dyDescent="0.25">
      <c r="H95" s="189"/>
      <c r="I95" s="189"/>
      <c r="J95" s="189"/>
      <c r="K95" s="189"/>
      <c r="L95" s="189"/>
      <c r="M95" s="189"/>
      <c r="N95" s="189"/>
      <c r="O95" s="189"/>
      <c r="P95" s="189"/>
      <c r="Q95" s="189"/>
      <c r="R95" s="189"/>
      <c r="S95" s="189"/>
      <c r="T95" s="189"/>
      <c r="U95" s="189"/>
      <c r="V95" s="189"/>
      <c r="W95" s="189"/>
      <c r="X95" s="189"/>
      <c r="Y95" s="189"/>
      <c r="Z95" s="189"/>
      <c r="AA95" s="189"/>
      <c r="AB95" s="189"/>
    </row>
    <row r="96" spans="8:28" x14ac:dyDescent="0.25">
      <c r="H96" s="189"/>
      <c r="I96" s="189"/>
      <c r="J96" s="189"/>
      <c r="K96" s="189"/>
      <c r="L96" s="189"/>
      <c r="M96" s="189"/>
      <c r="N96" s="189"/>
      <c r="O96" s="189"/>
      <c r="P96" s="189"/>
      <c r="Q96" s="189"/>
      <c r="R96" s="189"/>
      <c r="S96" s="189"/>
      <c r="T96" s="189"/>
      <c r="U96" s="189"/>
      <c r="V96" s="189"/>
      <c r="W96" s="189"/>
      <c r="X96" s="189"/>
      <c r="Y96" s="189"/>
      <c r="Z96" s="189"/>
      <c r="AA96" s="189"/>
      <c r="AB96" s="189"/>
    </row>
    <row r="97" spans="8:28" x14ac:dyDescent="0.25">
      <c r="H97" s="189"/>
      <c r="I97" s="189"/>
      <c r="J97" s="189"/>
      <c r="K97" s="189"/>
      <c r="L97" s="189"/>
      <c r="M97" s="189"/>
      <c r="N97" s="189"/>
      <c r="O97" s="189"/>
      <c r="P97" s="189"/>
      <c r="Q97" s="189"/>
      <c r="R97" s="189"/>
      <c r="S97" s="189"/>
      <c r="T97" s="189"/>
      <c r="U97" s="189"/>
      <c r="V97" s="189"/>
      <c r="W97" s="189"/>
      <c r="X97" s="189"/>
      <c r="Y97" s="189"/>
      <c r="Z97" s="189"/>
      <c r="AA97" s="189"/>
      <c r="AB97" s="189"/>
    </row>
    <row r="98" spans="8:28" x14ac:dyDescent="0.25">
      <c r="H98" s="189"/>
      <c r="I98" s="189"/>
      <c r="J98" s="189"/>
      <c r="K98" s="189"/>
      <c r="L98" s="189"/>
      <c r="M98" s="189"/>
      <c r="N98" s="189"/>
      <c r="O98" s="189"/>
      <c r="P98" s="189"/>
      <c r="Q98" s="189"/>
      <c r="R98" s="189"/>
      <c r="S98" s="189"/>
      <c r="T98" s="189"/>
      <c r="U98" s="189"/>
      <c r="V98" s="189"/>
      <c r="W98" s="189"/>
      <c r="X98" s="189"/>
      <c r="Y98" s="189"/>
      <c r="Z98" s="189"/>
      <c r="AA98" s="189"/>
      <c r="AB98" s="189"/>
    </row>
    <row r="99" spans="8:28" x14ac:dyDescent="0.25">
      <c r="H99" s="189"/>
      <c r="I99" s="189"/>
      <c r="J99" s="189"/>
      <c r="K99" s="189"/>
      <c r="L99" s="189"/>
      <c r="M99" s="189"/>
      <c r="N99" s="189"/>
      <c r="O99" s="189"/>
      <c r="P99" s="189"/>
      <c r="Q99" s="189"/>
      <c r="R99" s="189"/>
      <c r="S99" s="189"/>
      <c r="T99" s="189"/>
      <c r="U99" s="189"/>
      <c r="V99" s="189"/>
      <c r="W99" s="189"/>
      <c r="X99" s="189"/>
      <c r="Y99" s="189"/>
      <c r="Z99" s="189"/>
      <c r="AA99" s="189"/>
      <c r="AB99" s="189"/>
    </row>
    <row r="100" spans="8:28" x14ac:dyDescent="0.25">
      <c r="H100" s="189"/>
      <c r="I100" s="189"/>
      <c r="J100" s="189"/>
      <c r="K100" s="189"/>
      <c r="L100" s="189"/>
      <c r="M100" s="189"/>
      <c r="N100" s="189"/>
      <c r="O100" s="189"/>
      <c r="P100" s="189"/>
      <c r="Q100" s="189"/>
      <c r="R100" s="189"/>
      <c r="S100" s="189"/>
      <c r="T100" s="189"/>
      <c r="U100" s="189"/>
      <c r="V100" s="189"/>
      <c r="W100" s="189"/>
      <c r="X100" s="189"/>
      <c r="Y100" s="189"/>
      <c r="Z100" s="189"/>
      <c r="AA100" s="189"/>
      <c r="AB100" s="189"/>
    </row>
    <row r="101" spans="8:28" x14ac:dyDescent="0.25">
      <c r="H101" s="189"/>
      <c r="I101" s="189"/>
      <c r="J101" s="189"/>
      <c r="K101" s="189"/>
      <c r="L101" s="189"/>
      <c r="M101" s="189"/>
      <c r="N101" s="189"/>
      <c r="O101" s="189"/>
      <c r="P101" s="189"/>
      <c r="Q101" s="189"/>
      <c r="R101" s="189"/>
      <c r="S101" s="189"/>
      <c r="T101" s="189"/>
      <c r="U101" s="189"/>
      <c r="V101" s="189"/>
      <c r="W101" s="189"/>
      <c r="X101" s="189"/>
      <c r="Y101" s="189"/>
      <c r="Z101" s="189"/>
      <c r="AA101" s="189"/>
      <c r="AB101" s="189"/>
    </row>
    <row r="102" spans="8:28" x14ac:dyDescent="0.25">
      <c r="H102" s="189"/>
      <c r="I102" s="189"/>
      <c r="J102" s="189"/>
      <c r="K102" s="189"/>
      <c r="L102" s="189"/>
      <c r="M102" s="189"/>
      <c r="N102" s="189"/>
      <c r="O102" s="189"/>
      <c r="P102" s="189"/>
      <c r="Q102" s="189"/>
      <c r="R102" s="189"/>
      <c r="S102" s="189"/>
      <c r="T102" s="189"/>
      <c r="U102" s="189"/>
      <c r="V102" s="189"/>
      <c r="W102" s="189"/>
      <c r="X102" s="189"/>
      <c r="Y102" s="189"/>
      <c r="Z102" s="189"/>
      <c r="AA102" s="189"/>
      <c r="AB102" s="189"/>
    </row>
    <row r="103" spans="8:28" x14ac:dyDescent="0.25">
      <c r="H103" s="189"/>
      <c r="I103" s="189"/>
      <c r="J103" s="189"/>
      <c r="K103" s="189"/>
      <c r="L103" s="189"/>
      <c r="M103" s="189"/>
      <c r="N103" s="189"/>
      <c r="O103" s="189"/>
      <c r="P103" s="189"/>
      <c r="Q103" s="189"/>
      <c r="R103" s="189"/>
      <c r="S103" s="189"/>
      <c r="T103" s="189"/>
      <c r="U103" s="189"/>
      <c r="V103" s="189"/>
      <c r="W103" s="189"/>
      <c r="X103" s="189"/>
      <c r="Y103" s="189"/>
      <c r="Z103" s="189"/>
      <c r="AA103" s="189"/>
      <c r="AB103" s="189"/>
    </row>
    <row r="104" spans="8:28" x14ac:dyDescent="0.25">
      <c r="H104" s="189"/>
      <c r="I104" s="189"/>
      <c r="J104" s="189"/>
      <c r="K104" s="189"/>
      <c r="L104" s="189"/>
      <c r="M104" s="189"/>
      <c r="N104" s="189"/>
      <c r="O104" s="189"/>
      <c r="P104" s="189"/>
      <c r="Q104" s="189"/>
      <c r="R104" s="189"/>
      <c r="S104" s="189"/>
      <c r="T104" s="189"/>
      <c r="U104" s="189"/>
      <c r="V104" s="189"/>
      <c r="W104" s="189"/>
      <c r="X104" s="189"/>
      <c r="Y104" s="189"/>
      <c r="Z104" s="189"/>
      <c r="AA104" s="189"/>
      <c r="AB104" s="189"/>
    </row>
    <row r="105" spans="8:28" x14ac:dyDescent="0.25">
      <c r="H105" s="189"/>
      <c r="I105" s="189"/>
      <c r="J105" s="189"/>
      <c r="K105" s="189"/>
      <c r="L105" s="189"/>
      <c r="M105" s="189"/>
      <c r="N105" s="189"/>
      <c r="O105" s="189"/>
      <c r="P105" s="189"/>
      <c r="Q105" s="189"/>
      <c r="R105" s="189"/>
      <c r="S105" s="189"/>
      <c r="T105" s="189"/>
      <c r="U105" s="189"/>
      <c r="V105" s="189"/>
      <c r="W105" s="189"/>
      <c r="X105" s="189"/>
      <c r="Y105" s="189"/>
      <c r="Z105" s="189"/>
      <c r="AA105" s="189"/>
      <c r="AB105" s="189"/>
    </row>
    <row r="106" spans="8:28" x14ac:dyDescent="0.25">
      <c r="H106" s="189"/>
      <c r="I106" s="189"/>
      <c r="J106" s="189"/>
      <c r="K106" s="189"/>
      <c r="L106" s="189"/>
      <c r="M106" s="189"/>
      <c r="N106" s="189"/>
      <c r="O106" s="189"/>
      <c r="P106" s="189"/>
      <c r="Q106" s="189"/>
      <c r="R106" s="189"/>
      <c r="S106" s="189"/>
      <c r="T106" s="189"/>
      <c r="U106" s="189"/>
      <c r="V106" s="189"/>
      <c r="W106" s="189"/>
      <c r="X106" s="189"/>
      <c r="Y106" s="189"/>
      <c r="Z106" s="189"/>
      <c r="AA106" s="189"/>
      <c r="AB106" s="189"/>
    </row>
    <row r="107" spans="8:28" x14ac:dyDescent="0.25">
      <c r="H107" s="189"/>
      <c r="I107" s="189"/>
      <c r="J107" s="189"/>
      <c r="K107" s="189"/>
      <c r="L107" s="189"/>
      <c r="M107" s="189"/>
      <c r="N107" s="189"/>
      <c r="O107" s="189"/>
      <c r="P107" s="189"/>
      <c r="Q107" s="189"/>
      <c r="R107" s="189"/>
      <c r="S107" s="189"/>
      <c r="T107" s="189"/>
      <c r="U107" s="189"/>
      <c r="V107" s="189"/>
      <c r="W107" s="189"/>
      <c r="X107" s="189"/>
      <c r="Y107" s="189"/>
      <c r="Z107" s="189"/>
      <c r="AA107" s="189"/>
      <c r="AB107" s="189"/>
    </row>
    <row r="108" spans="8:28" x14ac:dyDescent="0.25">
      <c r="H108" s="189"/>
      <c r="I108" s="189"/>
      <c r="J108" s="189"/>
      <c r="K108" s="189"/>
      <c r="L108" s="189"/>
      <c r="M108" s="189"/>
      <c r="N108" s="189"/>
      <c r="O108" s="189"/>
      <c r="P108" s="189"/>
      <c r="Q108" s="189"/>
      <c r="R108" s="189"/>
      <c r="S108" s="189"/>
      <c r="T108" s="189"/>
      <c r="U108" s="189"/>
      <c r="V108" s="189"/>
      <c r="W108" s="189"/>
      <c r="X108" s="189"/>
      <c r="Y108" s="189"/>
      <c r="Z108" s="189"/>
      <c r="AA108" s="189"/>
      <c r="AB108" s="189"/>
    </row>
    <row r="109" spans="8:28" x14ac:dyDescent="0.25">
      <c r="H109" s="189"/>
      <c r="I109" s="189"/>
      <c r="J109" s="189"/>
      <c r="K109" s="189"/>
      <c r="L109" s="189"/>
      <c r="M109" s="189"/>
      <c r="N109" s="189"/>
      <c r="O109" s="189"/>
      <c r="P109" s="189"/>
      <c r="Q109" s="189"/>
      <c r="R109" s="189"/>
      <c r="S109" s="189"/>
      <c r="T109" s="189"/>
      <c r="U109" s="189"/>
      <c r="V109" s="189"/>
      <c r="W109" s="189"/>
      <c r="X109" s="189"/>
      <c r="Y109" s="189"/>
      <c r="Z109" s="189"/>
      <c r="AA109" s="189"/>
      <c r="AB109" s="189"/>
    </row>
    <row r="110" spans="8:28" x14ac:dyDescent="0.25">
      <c r="H110" s="189"/>
      <c r="I110" s="189"/>
      <c r="J110" s="189"/>
      <c r="K110" s="189"/>
      <c r="L110" s="189"/>
      <c r="M110" s="189"/>
      <c r="N110" s="189"/>
      <c r="O110" s="189"/>
      <c r="P110" s="189"/>
      <c r="Q110" s="189"/>
      <c r="R110" s="189"/>
      <c r="S110" s="189"/>
      <c r="T110" s="189"/>
      <c r="U110" s="189"/>
      <c r="V110" s="189"/>
      <c r="W110" s="189"/>
      <c r="X110" s="189"/>
      <c r="Y110" s="189"/>
      <c r="Z110" s="189"/>
      <c r="AA110" s="189"/>
      <c r="AB110" s="189"/>
    </row>
    <row r="111" spans="8:28" x14ac:dyDescent="0.25">
      <c r="H111" s="189"/>
      <c r="I111" s="189"/>
      <c r="J111" s="189"/>
      <c r="K111" s="189"/>
      <c r="L111" s="189"/>
      <c r="M111" s="189"/>
      <c r="N111" s="189"/>
      <c r="O111" s="189"/>
      <c r="P111" s="189"/>
      <c r="Q111" s="189"/>
      <c r="R111" s="189"/>
      <c r="S111" s="189"/>
      <c r="T111" s="189"/>
      <c r="U111" s="189"/>
      <c r="V111" s="189"/>
      <c r="W111" s="189"/>
      <c r="X111" s="189"/>
      <c r="Y111" s="189"/>
      <c r="Z111" s="189"/>
      <c r="AA111" s="189"/>
      <c r="AB111" s="189"/>
    </row>
    <row r="112" spans="8:28" x14ac:dyDescent="0.25">
      <c r="H112" s="189"/>
      <c r="I112" s="189"/>
      <c r="J112" s="189"/>
      <c r="K112" s="189"/>
      <c r="L112" s="189"/>
      <c r="M112" s="189"/>
      <c r="N112" s="189"/>
      <c r="O112" s="189"/>
      <c r="P112" s="189"/>
      <c r="Q112" s="189"/>
      <c r="R112" s="189"/>
      <c r="S112" s="189"/>
      <c r="T112" s="189"/>
      <c r="U112" s="189"/>
      <c r="V112" s="189"/>
      <c r="W112" s="189"/>
      <c r="X112" s="189"/>
      <c r="Y112" s="189"/>
      <c r="Z112" s="189"/>
      <c r="AA112" s="189"/>
      <c r="AB112" s="189"/>
    </row>
    <row r="113" spans="8:28" x14ac:dyDescent="0.25">
      <c r="H113" s="189"/>
      <c r="I113" s="189"/>
      <c r="J113" s="189"/>
      <c r="K113" s="189"/>
      <c r="L113" s="189"/>
      <c r="M113" s="189"/>
      <c r="N113" s="189"/>
      <c r="O113" s="189"/>
      <c r="P113" s="189"/>
      <c r="Q113" s="189"/>
      <c r="R113" s="189"/>
      <c r="S113" s="189"/>
      <c r="T113" s="189"/>
      <c r="U113" s="189"/>
      <c r="V113" s="189"/>
      <c r="W113" s="189"/>
      <c r="X113" s="189"/>
      <c r="Y113" s="189"/>
      <c r="Z113" s="189"/>
      <c r="AA113" s="189"/>
      <c r="AB113" s="189"/>
    </row>
    <row r="114" spans="8:28" x14ac:dyDescent="0.25">
      <c r="H114" s="189"/>
      <c r="I114" s="189"/>
      <c r="J114" s="189"/>
      <c r="K114" s="189"/>
      <c r="L114" s="189"/>
      <c r="M114" s="189"/>
      <c r="N114" s="189"/>
      <c r="O114" s="189"/>
      <c r="P114" s="189"/>
      <c r="Q114" s="189"/>
      <c r="R114" s="189"/>
      <c r="S114" s="189"/>
      <c r="T114" s="189"/>
      <c r="U114" s="189"/>
      <c r="V114" s="189"/>
      <c r="W114" s="189"/>
      <c r="X114" s="189"/>
      <c r="Y114" s="189"/>
      <c r="Z114" s="189"/>
      <c r="AA114" s="189"/>
      <c r="AB114" s="189"/>
    </row>
    <row r="115" spans="8:28" x14ac:dyDescent="0.25">
      <c r="H115" s="189"/>
      <c r="I115" s="189"/>
      <c r="J115" s="189"/>
      <c r="K115" s="189"/>
      <c r="L115" s="189"/>
      <c r="M115" s="189"/>
      <c r="N115" s="189"/>
      <c r="O115" s="189"/>
      <c r="P115" s="189"/>
      <c r="Q115" s="189"/>
      <c r="R115" s="189"/>
      <c r="S115" s="189"/>
      <c r="T115" s="189"/>
      <c r="U115" s="189"/>
      <c r="V115" s="189"/>
      <c r="W115" s="189"/>
      <c r="X115" s="189"/>
      <c r="Y115" s="189"/>
      <c r="Z115" s="189"/>
      <c r="AA115" s="189"/>
      <c r="AB115" s="189"/>
    </row>
    <row r="116" spans="8:28" x14ac:dyDescent="0.25">
      <c r="H116" s="189"/>
      <c r="I116" s="189"/>
      <c r="J116" s="189"/>
      <c r="K116" s="189"/>
      <c r="L116" s="189"/>
      <c r="M116" s="189"/>
      <c r="N116" s="189"/>
      <c r="O116" s="189"/>
      <c r="P116" s="189"/>
      <c r="Q116" s="189"/>
      <c r="R116" s="189"/>
      <c r="S116" s="189"/>
      <c r="T116" s="189"/>
      <c r="U116" s="189"/>
      <c r="V116" s="189"/>
      <c r="W116" s="189"/>
      <c r="X116" s="189"/>
      <c r="Y116" s="189"/>
      <c r="Z116" s="189"/>
      <c r="AA116" s="189"/>
      <c r="AB116" s="189"/>
    </row>
    <row r="117" spans="8:28" x14ac:dyDescent="0.25">
      <c r="H117" s="189"/>
      <c r="I117" s="189"/>
      <c r="J117" s="189"/>
      <c r="K117" s="189"/>
      <c r="L117" s="189"/>
      <c r="M117" s="189"/>
      <c r="N117" s="189"/>
      <c r="O117" s="189"/>
      <c r="P117" s="189"/>
      <c r="Q117" s="189"/>
      <c r="R117" s="189"/>
      <c r="S117" s="189"/>
      <c r="T117" s="189"/>
      <c r="U117" s="189"/>
      <c r="V117" s="189"/>
      <c r="W117" s="189"/>
      <c r="X117" s="189"/>
      <c r="Y117" s="189"/>
      <c r="Z117" s="189"/>
      <c r="AA117" s="189"/>
      <c r="AB117" s="189"/>
    </row>
    <row r="118" spans="8:28" x14ac:dyDescent="0.25">
      <c r="H118" s="189"/>
      <c r="I118" s="189"/>
      <c r="J118" s="189"/>
      <c r="K118" s="189"/>
      <c r="L118" s="189"/>
      <c r="M118" s="189"/>
      <c r="N118" s="189"/>
      <c r="O118" s="189"/>
      <c r="P118" s="189"/>
      <c r="Q118" s="189"/>
      <c r="R118" s="189"/>
      <c r="S118" s="189"/>
      <c r="T118" s="189"/>
      <c r="U118" s="189"/>
      <c r="V118" s="189"/>
      <c r="W118" s="189"/>
      <c r="X118" s="189"/>
      <c r="Y118" s="189"/>
      <c r="Z118" s="189"/>
      <c r="AA118" s="189"/>
      <c r="AB118" s="189"/>
    </row>
    <row r="119" spans="8:28" x14ac:dyDescent="0.25">
      <c r="H119" s="189"/>
      <c r="I119" s="189"/>
      <c r="J119" s="189"/>
      <c r="K119" s="189"/>
      <c r="L119" s="189"/>
      <c r="M119" s="189"/>
      <c r="N119" s="189"/>
      <c r="O119" s="189"/>
      <c r="P119" s="189"/>
      <c r="Q119" s="189"/>
      <c r="R119" s="189"/>
      <c r="S119" s="189"/>
      <c r="T119" s="189"/>
      <c r="U119" s="189"/>
      <c r="V119" s="189"/>
      <c r="W119" s="189"/>
      <c r="X119" s="189"/>
      <c r="Y119" s="189"/>
      <c r="Z119" s="189"/>
      <c r="AA119" s="189"/>
      <c r="AB119" s="189"/>
    </row>
    <row r="120" spans="8:28" x14ac:dyDescent="0.25">
      <c r="H120" s="189"/>
      <c r="I120" s="189"/>
      <c r="J120" s="189"/>
      <c r="K120" s="189"/>
      <c r="L120" s="189"/>
      <c r="M120" s="189"/>
      <c r="N120" s="189"/>
      <c r="O120" s="189"/>
      <c r="P120" s="189"/>
      <c r="Q120" s="189"/>
      <c r="R120" s="189"/>
      <c r="S120" s="189"/>
      <c r="T120" s="189"/>
      <c r="U120" s="189"/>
      <c r="V120" s="189"/>
      <c r="W120" s="189"/>
      <c r="X120" s="189"/>
      <c r="Y120" s="189"/>
      <c r="Z120" s="189"/>
      <c r="AA120" s="189"/>
      <c r="AB120" s="189"/>
    </row>
    <row r="121" spans="8:28" x14ac:dyDescent="0.25">
      <c r="H121" s="189"/>
      <c r="I121" s="189"/>
      <c r="J121" s="189"/>
      <c r="K121" s="189"/>
      <c r="L121" s="189"/>
      <c r="M121" s="189"/>
      <c r="N121" s="189"/>
      <c r="O121" s="189"/>
      <c r="P121" s="189"/>
      <c r="Q121" s="189"/>
      <c r="R121" s="189"/>
      <c r="S121" s="189"/>
      <c r="T121" s="189"/>
      <c r="U121" s="189"/>
      <c r="V121" s="189"/>
      <c r="W121" s="189"/>
      <c r="X121" s="189"/>
      <c r="Y121" s="189"/>
      <c r="Z121" s="189"/>
      <c r="AA121" s="189"/>
      <c r="AB121" s="189"/>
    </row>
    <row r="122" spans="8:28" x14ac:dyDescent="0.25">
      <c r="H122" s="189"/>
      <c r="I122" s="189"/>
      <c r="J122" s="189"/>
      <c r="K122" s="189"/>
      <c r="L122" s="189"/>
      <c r="M122" s="189"/>
      <c r="N122" s="189"/>
      <c r="O122" s="189"/>
      <c r="P122" s="189"/>
      <c r="Q122" s="189"/>
      <c r="R122" s="189"/>
      <c r="S122" s="189"/>
      <c r="T122" s="189"/>
      <c r="U122" s="189"/>
      <c r="V122" s="189"/>
      <c r="W122" s="189"/>
      <c r="X122" s="189"/>
      <c r="Y122" s="189"/>
      <c r="Z122" s="189"/>
      <c r="AA122" s="189"/>
      <c r="AB122" s="189"/>
    </row>
    <row r="123" spans="8:28" x14ac:dyDescent="0.25">
      <c r="H123" s="189"/>
      <c r="I123" s="189"/>
      <c r="J123" s="189"/>
      <c r="K123" s="189"/>
      <c r="L123" s="189"/>
      <c r="M123" s="189"/>
      <c r="N123" s="189"/>
      <c r="O123" s="189"/>
      <c r="P123" s="189"/>
      <c r="Q123" s="189"/>
      <c r="R123" s="189"/>
      <c r="S123" s="189"/>
      <c r="T123" s="189"/>
      <c r="U123" s="189"/>
      <c r="V123" s="189"/>
      <c r="W123" s="189"/>
      <c r="X123" s="189"/>
      <c r="Y123" s="189"/>
      <c r="Z123" s="189"/>
      <c r="AA123" s="189"/>
      <c r="AB123" s="189"/>
    </row>
    <row r="124" spans="8:28" x14ac:dyDescent="0.25">
      <c r="H124" s="189"/>
      <c r="I124" s="189"/>
      <c r="J124" s="189"/>
      <c r="K124" s="189"/>
      <c r="L124" s="189"/>
      <c r="M124" s="189"/>
      <c r="N124" s="189"/>
      <c r="O124" s="189"/>
      <c r="P124" s="189"/>
      <c r="Q124" s="189"/>
      <c r="R124" s="189"/>
      <c r="S124" s="189"/>
      <c r="T124" s="189"/>
      <c r="U124" s="189"/>
      <c r="V124" s="189"/>
      <c r="W124" s="189"/>
      <c r="X124" s="189"/>
      <c r="Y124" s="189"/>
      <c r="Z124" s="189"/>
      <c r="AA124" s="189"/>
      <c r="AB124" s="189"/>
    </row>
    <row r="125" spans="8:28" x14ac:dyDescent="0.25">
      <c r="H125" s="189"/>
      <c r="I125" s="189"/>
      <c r="J125" s="189"/>
      <c r="K125" s="189"/>
      <c r="L125" s="189"/>
      <c r="M125" s="189"/>
      <c r="N125" s="189"/>
      <c r="O125" s="189"/>
      <c r="P125" s="189"/>
      <c r="Q125" s="189"/>
      <c r="R125" s="189"/>
      <c r="S125" s="189"/>
      <c r="T125" s="189"/>
      <c r="U125" s="189"/>
      <c r="V125" s="189"/>
      <c r="W125" s="189"/>
      <c r="X125" s="189"/>
      <c r="Y125" s="189"/>
      <c r="Z125" s="189"/>
      <c r="AA125" s="189"/>
      <c r="AB125" s="189"/>
    </row>
    <row r="126" spans="8:28" x14ac:dyDescent="0.25">
      <c r="H126" s="189"/>
      <c r="I126" s="189"/>
      <c r="J126" s="189"/>
      <c r="K126" s="189"/>
      <c r="L126" s="189"/>
      <c r="M126" s="189"/>
      <c r="N126" s="189"/>
      <c r="O126" s="189"/>
      <c r="P126" s="189"/>
      <c r="Q126" s="189"/>
      <c r="R126" s="189"/>
      <c r="S126" s="189"/>
      <c r="T126" s="189"/>
      <c r="U126" s="189"/>
      <c r="V126" s="189"/>
      <c r="W126" s="189"/>
      <c r="X126" s="189"/>
      <c r="Y126" s="189"/>
      <c r="Z126" s="189"/>
      <c r="AA126" s="189"/>
      <c r="AB126" s="189"/>
    </row>
    <row r="127" spans="8:28" x14ac:dyDescent="0.25">
      <c r="H127" s="189"/>
      <c r="I127" s="189"/>
      <c r="J127" s="189"/>
      <c r="K127" s="189"/>
      <c r="L127" s="189"/>
      <c r="M127" s="189"/>
      <c r="N127" s="189"/>
      <c r="O127" s="189"/>
      <c r="P127" s="189"/>
      <c r="Q127" s="189"/>
      <c r="R127" s="189"/>
      <c r="S127" s="189"/>
      <c r="T127" s="189"/>
      <c r="U127" s="189"/>
      <c r="V127" s="189"/>
      <c r="W127" s="189"/>
      <c r="X127" s="189"/>
      <c r="Y127" s="189"/>
      <c r="Z127" s="189"/>
      <c r="AA127" s="189"/>
      <c r="AB127" s="189"/>
    </row>
    <row r="128" spans="8:28" x14ac:dyDescent="0.25">
      <c r="H128" s="189"/>
      <c r="I128" s="189"/>
      <c r="J128" s="189"/>
      <c r="K128" s="189"/>
      <c r="L128" s="189"/>
      <c r="M128" s="189"/>
      <c r="N128" s="189"/>
      <c r="O128" s="189"/>
      <c r="P128" s="189"/>
      <c r="Q128" s="189"/>
      <c r="R128" s="189"/>
      <c r="S128" s="189"/>
      <c r="T128" s="189"/>
      <c r="U128" s="189"/>
      <c r="V128" s="189"/>
      <c r="W128" s="189"/>
      <c r="X128" s="189"/>
      <c r="Y128" s="189"/>
      <c r="Z128" s="189"/>
      <c r="AA128" s="189"/>
      <c r="AB128" s="189"/>
    </row>
    <row r="129" spans="8:28" x14ac:dyDescent="0.25">
      <c r="H129" s="189"/>
      <c r="I129" s="189"/>
      <c r="J129" s="189"/>
      <c r="K129" s="189"/>
      <c r="L129" s="189"/>
      <c r="M129" s="189"/>
      <c r="N129" s="189"/>
      <c r="O129" s="189"/>
      <c r="P129" s="189"/>
      <c r="Q129" s="189"/>
      <c r="R129" s="189"/>
      <c r="S129" s="189"/>
      <c r="T129" s="189"/>
      <c r="U129" s="189"/>
      <c r="V129" s="189"/>
      <c r="W129" s="189"/>
      <c r="X129" s="189"/>
      <c r="Y129" s="189"/>
      <c r="Z129" s="189"/>
      <c r="AA129" s="189"/>
      <c r="AB129" s="189"/>
    </row>
    <row r="130" spans="8:28" x14ac:dyDescent="0.25">
      <c r="H130" s="189"/>
      <c r="I130" s="189"/>
      <c r="J130" s="189"/>
      <c r="K130" s="189"/>
      <c r="L130" s="189"/>
      <c r="M130" s="189"/>
      <c r="N130" s="189"/>
      <c r="O130" s="189"/>
      <c r="P130" s="189"/>
      <c r="Q130" s="189"/>
      <c r="R130" s="189"/>
      <c r="S130" s="189"/>
      <c r="T130" s="189"/>
      <c r="U130" s="189"/>
      <c r="V130" s="189"/>
      <c r="W130" s="189"/>
      <c r="X130" s="189"/>
      <c r="Y130" s="189"/>
      <c r="Z130" s="189"/>
      <c r="AA130" s="189"/>
      <c r="AB130" s="189"/>
    </row>
    <row r="131" spans="8:28" x14ac:dyDescent="0.25">
      <c r="H131" s="189"/>
      <c r="I131" s="189"/>
      <c r="J131" s="189"/>
      <c r="K131" s="189"/>
      <c r="L131" s="189"/>
      <c r="M131" s="189"/>
      <c r="N131" s="189"/>
      <c r="O131" s="189"/>
      <c r="P131" s="189"/>
      <c r="Q131" s="189"/>
      <c r="R131" s="189"/>
      <c r="S131" s="189"/>
      <c r="T131" s="189"/>
      <c r="U131" s="189"/>
      <c r="V131" s="189"/>
      <c r="W131" s="189"/>
      <c r="X131" s="189"/>
      <c r="Y131" s="189"/>
      <c r="Z131" s="189"/>
      <c r="AA131" s="189"/>
      <c r="AB131" s="189"/>
    </row>
    <row r="132" spans="8:28" x14ac:dyDescent="0.25">
      <c r="H132" s="189"/>
      <c r="I132" s="189"/>
      <c r="J132" s="189"/>
      <c r="K132" s="189"/>
      <c r="L132" s="189"/>
      <c r="M132" s="189"/>
      <c r="N132" s="189"/>
      <c r="O132" s="189"/>
      <c r="P132" s="189"/>
      <c r="Q132" s="189"/>
      <c r="R132" s="189"/>
      <c r="S132" s="189"/>
      <c r="T132" s="189"/>
      <c r="U132" s="189"/>
      <c r="V132" s="189"/>
      <c r="W132" s="189"/>
      <c r="X132" s="189"/>
      <c r="Y132" s="189"/>
      <c r="Z132" s="189"/>
      <c r="AA132" s="189"/>
      <c r="AB132" s="189"/>
    </row>
    <row r="133" spans="8:28" x14ac:dyDescent="0.25">
      <c r="H133" s="189"/>
      <c r="I133" s="189"/>
      <c r="J133" s="189"/>
      <c r="K133" s="189"/>
      <c r="L133" s="189"/>
      <c r="M133" s="189"/>
      <c r="N133" s="189"/>
      <c r="O133" s="189"/>
      <c r="P133" s="189"/>
      <c r="Q133" s="189"/>
      <c r="R133" s="189"/>
      <c r="S133" s="189"/>
      <c r="T133" s="189"/>
      <c r="U133" s="189"/>
      <c r="V133" s="189"/>
      <c r="W133" s="189"/>
      <c r="X133" s="189"/>
      <c r="Y133" s="189"/>
      <c r="Z133" s="189"/>
      <c r="AA133" s="189"/>
      <c r="AB133" s="189"/>
    </row>
    <row r="134" spans="8:28" x14ac:dyDescent="0.25">
      <c r="H134" s="189"/>
      <c r="I134" s="189"/>
      <c r="J134" s="189"/>
      <c r="K134" s="189"/>
      <c r="L134" s="189"/>
      <c r="M134" s="189"/>
      <c r="N134" s="189"/>
      <c r="O134" s="189"/>
      <c r="P134" s="189"/>
      <c r="Q134" s="189"/>
      <c r="R134" s="189"/>
      <c r="S134" s="189"/>
      <c r="T134" s="189"/>
      <c r="U134" s="189"/>
      <c r="V134" s="189"/>
      <c r="W134" s="189"/>
      <c r="X134" s="189"/>
      <c r="Y134" s="189"/>
      <c r="Z134" s="189"/>
      <c r="AA134" s="189"/>
      <c r="AB134" s="189"/>
    </row>
    <row r="135" spans="8:28" x14ac:dyDescent="0.25">
      <c r="H135" s="189"/>
      <c r="I135" s="189"/>
      <c r="J135" s="189"/>
      <c r="K135" s="189"/>
      <c r="L135" s="189"/>
      <c r="M135" s="189"/>
      <c r="N135" s="189"/>
      <c r="O135" s="189"/>
      <c r="P135" s="189"/>
      <c r="Q135" s="189"/>
      <c r="R135" s="189"/>
      <c r="S135" s="189"/>
      <c r="T135" s="189"/>
      <c r="U135" s="189"/>
      <c r="V135" s="189"/>
      <c r="W135" s="189"/>
      <c r="X135" s="189"/>
      <c r="Y135" s="189"/>
      <c r="Z135" s="189"/>
      <c r="AA135" s="189"/>
      <c r="AB135" s="189"/>
    </row>
    <row r="136" spans="8:28" x14ac:dyDescent="0.25">
      <c r="H136" s="189"/>
      <c r="I136" s="189"/>
      <c r="J136" s="189"/>
      <c r="K136" s="189"/>
      <c r="L136" s="189"/>
      <c r="M136" s="189"/>
      <c r="N136" s="189"/>
      <c r="O136" s="189"/>
      <c r="P136" s="189"/>
      <c r="Q136" s="189"/>
      <c r="R136" s="189"/>
      <c r="S136" s="189"/>
      <c r="T136" s="189"/>
      <c r="U136" s="189"/>
      <c r="V136" s="189"/>
      <c r="W136" s="189"/>
      <c r="X136" s="189"/>
      <c r="Y136" s="189"/>
      <c r="Z136" s="189"/>
      <c r="AA136" s="189"/>
      <c r="AB136" s="189"/>
    </row>
    <row r="137" spans="8:28" x14ac:dyDescent="0.25">
      <c r="H137" s="189"/>
      <c r="I137" s="189"/>
      <c r="J137" s="189"/>
      <c r="K137" s="189"/>
      <c r="L137" s="189"/>
      <c r="M137" s="189"/>
      <c r="N137" s="189"/>
      <c r="O137" s="189"/>
      <c r="P137" s="189"/>
      <c r="Q137" s="189"/>
      <c r="R137" s="189"/>
      <c r="S137" s="189"/>
      <c r="T137" s="189"/>
      <c r="U137" s="189"/>
      <c r="V137" s="189"/>
      <c r="W137" s="189"/>
      <c r="X137" s="189"/>
      <c r="Y137" s="189"/>
      <c r="Z137" s="189"/>
      <c r="AA137" s="189"/>
      <c r="AB137" s="189"/>
    </row>
    <row r="138" spans="8:28" x14ac:dyDescent="0.25">
      <c r="H138" s="189"/>
      <c r="I138" s="189"/>
      <c r="J138" s="189"/>
      <c r="K138" s="189"/>
      <c r="L138" s="189"/>
      <c r="M138" s="189"/>
      <c r="N138" s="189"/>
      <c r="O138" s="189"/>
      <c r="P138" s="189"/>
      <c r="Q138" s="189"/>
      <c r="R138" s="189"/>
      <c r="S138" s="189"/>
      <c r="T138" s="189"/>
      <c r="U138" s="189"/>
      <c r="V138" s="189"/>
      <c r="W138" s="189"/>
      <c r="X138" s="189"/>
      <c r="Y138" s="189"/>
      <c r="Z138" s="189"/>
      <c r="AA138" s="189"/>
      <c r="AB138" s="189"/>
    </row>
    <row r="139" spans="8:28" x14ac:dyDescent="0.25">
      <c r="H139" s="189"/>
      <c r="I139" s="189"/>
      <c r="J139" s="189"/>
      <c r="K139" s="189"/>
      <c r="L139" s="189"/>
      <c r="M139" s="189"/>
      <c r="N139" s="189"/>
      <c r="O139" s="189"/>
      <c r="P139" s="189"/>
      <c r="Q139" s="189"/>
      <c r="R139" s="189"/>
      <c r="S139" s="189"/>
      <c r="T139" s="189"/>
      <c r="U139" s="189"/>
      <c r="V139" s="189"/>
      <c r="W139" s="189"/>
      <c r="X139" s="189"/>
      <c r="Y139" s="189"/>
      <c r="Z139" s="189"/>
      <c r="AA139" s="189"/>
      <c r="AB139" s="189"/>
    </row>
    <row r="140" spans="8:28" x14ac:dyDescent="0.25">
      <c r="H140" s="189"/>
      <c r="I140" s="189"/>
      <c r="J140" s="189"/>
      <c r="K140" s="189"/>
      <c r="L140" s="189"/>
      <c r="M140" s="189"/>
      <c r="N140" s="189"/>
      <c r="O140" s="189"/>
      <c r="P140" s="189"/>
      <c r="Q140" s="189"/>
      <c r="R140" s="189"/>
      <c r="S140" s="189"/>
      <c r="T140" s="189"/>
      <c r="U140" s="189"/>
      <c r="V140" s="189"/>
      <c r="W140" s="189"/>
      <c r="X140" s="189"/>
      <c r="Y140" s="189"/>
      <c r="Z140" s="189"/>
      <c r="AA140" s="189"/>
      <c r="AB140" s="189"/>
    </row>
    <row r="141" spans="8:28" x14ac:dyDescent="0.25">
      <c r="H141" s="189"/>
      <c r="I141" s="189"/>
      <c r="J141" s="189"/>
      <c r="K141" s="189"/>
      <c r="L141" s="189"/>
      <c r="M141" s="189"/>
      <c r="N141" s="189"/>
      <c r="O141" s="189"/>
      <c r="P141" s="189"/>
      <c r="Q141" s="189"/>
      <c r="R141" s="189"/>
      <c r="S141" s="189"/>
      <c r="T141" s="189"/>
      <c r="U141" s="189"/>
      <c r="V141" s="189"/>
      <c r="W141" s="189"/>
      <c r="X141" s="189"/>
      <c r="Y141" s="189"/>
      <c r="Z141" s="189"/>
      <c r="AA141" s="189"/>
      <c r="AB141" s="189"/>
    </row>
    <row r="142" spans="8:28" x14ac:dyDescent="0.25">
      <c r="H142" s="189"/>
      <c r="I142" s="189"/>
      <c r="J142" s="189"/>
      <c r="K142" s="189"/>
      <c r="L142" s="189"/>
      <c r="M142" s="189"/>
      <c r="N142" s="189"/>
      <c r="O142" s="189"/>
      <c r="P142" s="189"/>
      <c r="Q142" s="189"/>
      <c r="R142" s="189"/>
      <c r="S142" s="189"/>
      <c r="T142" s="189"/>
      <c r="U142" s="189"/>
      <c r="V142" s="189"/>
      <c r="W142" s="189"/>
      <c r="X142" s="189"/>
      <c r="Y142" s="189"/>
      <c r="Z142" s="189"/>
      <c r="AA142" s="189"/>
      <c r="AB142" s="189"/>
    </row>
    <row r="143" spans="8:28" x14ac:dyDescent="0.25">
      <c r="H143" s="189"/>
      <c r="I143" s="189"/>
      <c r="J143" s="189"/>
      <c r="K143" s="189"/>
      <c r="L143" s="189"/>
      <c r="M143" s="189"/>
      <c r="N143" s="189"/>
      <c r="O143" s="189"/>
      <c r="P143" s="189"/>
      <c r="Q143" s="189"/>
      <c r="R143" s="189"/>
      <c r="S143" s="189"/>
      <c r="T143" s="189"/>
      <c r="U143" s="189"/>
      <c r="V143" s="189"/>
      <c r="W143" s="189"/>
      <c r="X143" s="189"/>
      <c r="Y143" s="189"/>
      <c r="Z143" s="189"/>
      <c r="AA143" s="189"/>
      <c r="AB143" s="189"/>
    </row>
    <row r="144" spans="8:28" x14ac:dyDescent="0.25">
      <c r="H144" s="189"/>
      <c r="I144" s="189"/>
      <c r="J144" s="189"/>
      <c r="K144" s="189"/>
      <c r="L144" s="189"/>
      <c r="M144" s="189"/>
      <c r="N144" s="189"/>
      <c r="O144" s="189"/>
      <c r="P144" s="189"/>
      <c r="Q144" s="189"/>
      <c r="R144" s="189"/>
      <c r="S144" s="189"/>
      <c r="T144" s="189"/>
      <c r="U144" s="189"/>
      <c r="V144" s="189"/>
      <c r="W144" s="189"/>
      <c r="X144" s="189"/>
      <c r="Y144" s="189"/>
      <c r="Z144" s="189"/>
      <c r="AA144" s="189"/>
      <c r="AB144" s="189"/>
    </row>
    <row r="145" spans="8:28" x14ac:dyDescent="0.25">
      <c r="H145" s="189"/>
      <c r="I145" s="189"/>
      <c r="J145" s="189"/>
      <c r="K145" s="189"/>
      <c r="L145" s="189"/>
      <c r="M145" s="189"/>
      <c r="N145" s="189"/>
      <c r="O145" s="189"/>
      <c r="P145" s="189"/>
      <c r="Q145" s="189"/>
      <c r="R145" s="189"/>
      <c r="S145" s="189"/>
      <c r="T145" s="189"/>
      <c r="U145" s="189"/>
      <c r="V145" s="189"/>
      <c r="W145" s="189"/>
      <c r="X145" s="189"/>
      <c r="Y145" s="189"/>
      <c r="Z145" s="189"/>
      <c r="AA145" s="189"/>
      <c r="AB145" s="189"/>
    </row>
    <row r="146" spans="8:28" x14ac:dyDescent="0.25">
      <c r="H146" s="189"/>
      <c r="I146" s="189"/>
      <c r="J146" s="189"/>
      <c r="K146" s="189"/>
      <c r="L146" s="189"/>
      <c r="M146" s="189"/>
      <c r="N146" s="189"/>
      <c r="O146" s="189"/>
      <c r="P146" s="189"/>
      <c r="Q146" s="189"/>
      <c r="R146" s="189"/>
      <c r="S146" s="189"/>
      <c r="T146" s="189"/>
      <c r="U146" s="189"/>
      <c r="V146" s="189"/>
      <c r="W146" s="189"/>
      <c r="X146" s="189"/>
      <c r="Y146" s="189"/>
      <c r="Z146" s="189"/>
      <c r="AA146" s="189"/>
      <c r="AB146" s="189"/>
    </row>
    <row r="147" spans="8:28" x14ac:dyDescent="0.25">
      <c r="H147" s="189"/>
      <c r="I147" s="189"/>
      <c r="J147" s="189"/>
      <c r="K147" s="189"/>
      <c r="L147" s="189"/>
      <c r="M147" s="189"/>
      <c r="N147" s="189"/>
      <c r="O147" s="189"/>
      <c r="P147" s="189"/>
      <c r="Q147" s="189"/>
      <c r="R147" s="189"/>
      <c r="S147" s="189"/>
      <c r="T147" s="189"/>
      <c r="U147" s="189"/>
      <c r="V147" s="189"/>
      <c r="W147" s="189"/>
      <c r="X147" s="189"/>
      <c r="Y147" s="189"/>
      <c r="Z147" s="189"/>
      <c r="AA147" s="189"/>
      <c r="AB147" s="189"/>
    </row>
    <row r="148" spans="8:28" x14ac:dyDescent="0.25">
      <c r="H148" s="189"/>
      <c r="I148" s="189"/>
      <c r="J148" s="189"/>
      <c r="K148" s="189"/>
      <c r="L148" s="189"/>
      <c r="M148" s="189"/>
      <c r="N148" s="189"/>
      <c r="O148" s="189"/>
      <c r="P148" s="189"/>
      <c r="Q148" s="189"/>
      <c r="R148" s="189"/>
      <c r="S148" s="189"/>
      <c r="T148" s="189"/>
      <c r="U148" s="189"/>
      <c r="V148" s="189"/>
      <c r="W148" s="189"/>
      <c r="X148" s="189"/>
      <c r="Y148" s="189"/>
      <c r="Z148" s="189"/>
      <c r="AA148" s="189"/>
      <c r="AB148" s="189"/>
    </row>
    <row r="149" spans="8:28" x14ac:dyDescent="0.25">
      <c r="H149" s="189"/>
      <c r="I149" s="189"/>
      <c r="J149" s="189"/>
      <c r="K149" s="189"/>
      <c r="L149" s="189"/>
      <c r="M149" s="189"/>
      <c r="N149" s="189"/>
      <c r="O149" s="189"/>
      <c r="P149" s="189"/>
      <c r="Q149" s="189"/>
      <c r="R149" s="189"/>
      <c r="S149" s="189"/>
      <c r="T149" s="189"/>
      <c r="U149" s="189"/>
      <c r="V149" s="189"/>
      <c r="W149" s="189"/>
      <c r="X149" s="189"/>
      <c r="Y149" s="189"/>
      <c r="Z149" s="189"/>
      <c r="AA149" s="189"/>
      <c r="AB149" s="189"/>
    </row>
    <row r="150" spans="8:28" x14ac:dyDescent="0.25">
      <c r="H150" s="189"/>
      <c r="I150" s="189"/>
      <c r="J150" s="189"/>
      <c r="K150" s="189"/>
      <c r="L150" s="189"/>
      <c r="M150" s="189"/>
      <c r="N150" s="189"/>
      <c r="O150" s="189"/>
      <c r="P150" s="189"/>
      <c r="Q150" s="189"/>
      <c r="R150" s="189"/>
      <c r="S150" s="189"/>
      <c r="T150" s="189"/>
      <c r="U150" s="189"/>
      <c r="V150" s="189"/>
      <c r="W150" s="189"/>
      <c r="X150" s="189"/>
      <c r="Y150" s="189"/>
      <c r="Z150" s="189"/>
      <c r="AA150" s="189"/>
      <c r="AB150" s="189"/>
    </row>
    <row r="151" spans="8:28" x14ac:dyDescent="0.25">
      <c r="H151" s="189"/>
      <c r="I151" s="189"/>
      <c r="J151" s="189"/>
      <c r="K151" s="189"/>
      <c r="L151" s="189"/>
      <c r="M151" s="189"/>
      <c r="N151" s="189"/>
      <c r="O151" s="189"/>
      <c r="P151" s="189"/>
      <c r="Q151" s="189"/>
      <c r="R151" s="189"/>
      <c r="S151" s="189"/>
      <c r="T151" s="189"/>
      <c r="U151" s="189"/>
      <c r="V151" s="189"/>
      <c r="W151" s="189"/>
      <c r="X151" s="189"/>
      <c r="Y151" s="189"/>
      <c r="Z151" s="189"/>
      <c r="AA151" s="189"/>
      <c r="AB151" s="189"/>
    </row>
    <row r="152" spans="8:28" x14ac:dyDescent="0.25">
      <c r="H152" s="189"/>
      <c r="I152" s="189"/>
      <c r="J152" s="189"/>
      <c r="K152" s="189"/>
      <c r="L152" s="189"/>
      <c r="M152" s="189"/>
      <c r="N152" s="189"/>
      <c r="O152" s="189"/>
      <c r="P152" s="189"/>
      <c r="Q152" s="189"/>
      <c r="R152" s="189"/>
      <c r="S152" s="189"/>
      <c r="T152" s="189"/>
      <c r="U152" s="189"/>
      <c r="V152" s="189"/>
      <c r="W152" s="189"/>
      <c r="X152" s="189"/>
      <c r="Y152" s="189"/>
      <c r="Z152" s="189"/>
      <c r="AA152" s="189"/>
      <c r="AB152" s="189"/>
    </row>
    <row r="153" spans="8:28" x14ac:dyDescent="0.25">
      <c r="H153" s="189"/>
      <c r="I153" s="189"/>
      <c r="J153" s="189"/>
      <c r="K153" s="189"/>
      <c r="L153" s="189"/>
      <c r="M153" s="189"/>
      <c r="N153" s="189"/>
      <c r="O153" s="189"/>
      <c r="P153" s="189"/>
      <c r="Q153" s="189"/>
      <c r="R153" s="189"/>
      <c r="S153" s="189"/>
      <c r="T153" s="189"/>
      <c r="U153" s="189"/>
      <c r="V153" s="189"/>
      <c r="W153" s="189"/>
      <c r="X153" s="189"/>
      <c r="Y153" s="189"/>
      <c r="Z153" s="189"/>
      <c r="AA153" s="189"/>
      <c r="AB153" s="189"/>
    </row>
    <row r="154" spans="8:28" x14ac:dyDescent="0.25">
      <c r="H154" s="189"/>
      <c r="I154" s="189"/>
      <c r="J154" s="189"/>
      <c r="K154" s="189"/>
      <c r="L154" s="189"/>
      <c r="M154" s="189"/>
      <c r="N154" s="189"/>
      <c r="O154" s="189"/>
      <c r="P154" s="189"/>
      <c r="Q154" s="189"/>
      <c r="R154" s="189"/>
      <c r="S154" s="189"/>
      <c r="T154" s="189"/>
      <c r="U154" s="189"/>
      <c r="V154" s="189"/>
      <c r="W154" s="189"/>
      <c r="X154" s="189"/>
      <c r="Y154" s="189"/>
      <c r="Z154" s="189"/>
      <c r="AA154" s="189"/>
      <c r="AB154" s="189"/>
    </row>
    <row r="155" spans="8:28" x14ac:dyDescent="0.25">
      <c r="H155" s="189"/>
      <c r="I155" s="189"/>
      <c r="J155" s="189"/>
      <c r="K155" s="189"/>
      <c r="L155" s="189"/>
      <c r="M155" s="189"/>
      <c r="N155" s="189"/>
      <c r="O155" s="189"/>
      <c r="P155" s="189"/>
      <c r="Q155" s="189"/>
      <c r="R155" s="189"/>
      <c r="S155" s="189"/>
      <c r="T155" s="189"/>
      <c r="U155" s="189"/>
      <c r="V155" s="189"/>
      <c r="W155" s="189"/>
      <c r="X155" s="189"/>
      <c r="Y155" s="189"/>
      <c r="Z155" s="189"/>
      <c r="AA155" s="189"/>
      <c r="AB155" s="189"/>
    </row>
    <row r="156" spans="8:28" x14ac:dyDescent="0.25">
      <c r="S156" s="189"/>
      <c r="T156" s="189"/>
      <c r="U156" s="189"/>
      <c r="V156" s="189"/>
      <c r="W156" s="189"/>
      <c r="X156" s="189"/>
      <c r="Y156" s="189"/>
      <c r="Z156" s="189"/>
      <c r="AA156" s="189"/>
      <c r="AB156" s="189"/>
    </row>
    <row r="157" spans="8:28" x14ac:dyDescent="0.25">
      <c r="S157" s="189"/>
      <c r="T157" s="189"/>
      <c r="U157" s="189"/>
      <c r="V157" s="189"/>
      <c r="W157" s="189"/>
      <c r="X157" s="189"/>
      <c r="Y157" s="189"/>
      <c r="Z157" s="189"/>
      <c r="AA157" s="189"/>
      <c r="AB157" s="189"/>
    </row>
  </sheetData>
  <mergeCells count="24">
    <mergeCell ref="B2:F2"/>
    <mergeCell ref="I2:O2"/>
    <mergeCell ref="R2:X2"/>
    <mergeCell ref="B3:C4"/>
    <mergeCell ref="D3:F3"/>
    <mergeCell ref="I3:J4"/>
    <mergeCell ref="K3:O3"/>
    <mergeCell ref="R3:S4"/>
    <mergeCell ref="T3:X3"/>
    <mergeCell ref="B5:B16"/>
    <mergeCell ref="I5:I16"/>
    <mergeCell ref="R5:R16"/>
    <mergeCell ref="B17:C17"/>
    <mergeCell ref="I17:J17"/>
    <mergeCell ref="R17:S17"/>
    <mergeCell ref="B21:E21"/>
    <mergeCell ref="J21:N21"/>
    <mergeCell ref="S21:W21"/>
    <mergeCell ref="B18:C18"/>
    <mergeCell ref="I18:J18"/>
    <mergeCell ref="R18:S18"/>
    <mergeCell ref="B19:C19"/>
    <mergeCell ref="I19:J19"/>
    <mergeCell ref="R19:S19"/>
  </mergeCells>
  <pageMargins left="0.7" right="0.7" top="0.75" bottom="0.75" header="0.3" footer="0.3"/>
  <pageSetup paperSize="9" orientation="portrait" verticalDpi="0" r:id="rId1"/>
  <ignoredErrors>
    <ignoredError sqref="D8:E8 K8:N8 U8:W8 T8 K10:L10 T10:U10 D12 M12 V12"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Drop Down 1">
              <controlPr defaultSize="0" autoLine="0" autoPict="0">
                <anchor moveWithCells="1">
                  <from>
                    <xdr:col>14</xdr:col>
                    <xdr:colOff>0</xdr:colOff>
                    <xdr:row>20</xdr:row>
                    <xdr:rowOff>0</xdr:rowOff>
                  </from>
                  <to>
                    <xdr:col>15</xdr:col>
                    <xdr:colOff>0</xdr:colOff>
                    <xdr:row>21</xdr:row>
                    <xdr:rowOff>0</xdr:rowOff>
                  </to>
                </anchor>
              </controlPr>
            </control>
          </mc:Choice>
        </mc:AlternateContent>
        <mc:AlternateContent xmlns:mc="http://schemas.openxmlformats.org/markup-compatibility/2006">
          <mc:Choice Requires="x14">
            <control shapeId="18434" r:id="rId5" name="Drop Down 2">
              <controlPr defaultSize="0" autoLine="0" autoPict="0">
                <anchor moveWithCells="1">
                  <from>
                    <xdr:col>23</xdr:col>
                    <xdr:colOff>0</xdr:colOff>
                    <xdr:row>20</xdr:row>
                    <xdr:rowOff>19050</xdr:rowOff>
                  </from>
                  <to>
                    <xdr:col>24</xdr:col>
                    <xdr:colOff>0</xdr:colOff>
                    <xdr:row>21</xdr:row>
                    <xdr:rowOff>0</xdr:rowOff>
                  </to>
                </anchor>
              </controlPr>
            </control>
          </mc:Choice>
        </mc:AlternateContent>
        <mc:AlternateContent xmlns:mc="http://schemas.openxmlformats.org/markup-compatibility/2006">
          <mc:Choice Requires="x14">
            <control shapeId="18435" r:id="rId6" name="Drop Down 3">
              <controlPr defaultSize="0" autoLine="0" autoPict="0">
                <anchor moveWithCells="1">
                  <from>
                    <xdr:col>5</xdr:col>
                    <xdr:colOff>0</xdr:colOff>
                    <xdr:row>20</xdr:row>
                    <xdr:rowOff>0</xdr:rowOff>
                  </from>
                  <to>
                    <xdr:col>6</xdr:col>
                    <xdr:colOff>0</xdr:colOff>
                    <xdr:row>21</xdr:row>
                    <xdr:rowOff>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S54"/>
  <sheetViews>
    <sheetView topLeftCell="A24" workbookViewId="0">
      <selection activeCell="A24" sqref="A24"/>
    </sheetView>
  </sheetViews>
  <sheetFormatPr defaultRowHeight="15" x14ac:dyDescent="0.25"/>
  <cols>
    <col min="3" max="3" width="18.7109375" customWidth="1"/>
    <col min="5" max="19" width="9.7109375" customWidth="1"/>
  </cols>
  <sheetData>
    <row r="1" spans="2:19" ht="15.75" thickBot="1" x14ac:dyDescent="0.3"/>
    <row r="2" spans="2:19" ht="45.75" thickBot="1" x14ac:dyDescent="0.3">
      <c r="B2" s="780" t="s">
        <v>282</v>
      </c>
      <c r="C2" s="781"/>
      <c r="D2" s="425" t="s">
        <v>4</v>
      </c>
      <c r="E2" s="413" t="s">
        <v>5</v>
      </c>
      <c r="F2" s="413" t="s">
        <v>6</v>
      </c>
      <c r="G2" s="413" t="s">
        <v>7</v>
      </c>
      <c r="H2" s="413" t="s">
        <v>8</v>
      </c>
      <c r="I2" s="413" t="s">
        <v>9</v>
      </c>
      <c r="J2" s="122" t="s">
        <v>10</v>
      </c>
      <c r="K2" s="414" t="s">
        <v>11</v>
      </c>
      <c r="L2" s="414" t="s">
        <v>12</v>
      </c>
      <c r="M2" s="413" t="s">
        <v>13</v>
      </c>
      <c r="N2" s="413" t="s">
        <v>14</v>
      </c>
      <c r="O2" s="413" t="s">
        <v>15</v>
      </c>
      <c r="P2" s="122" t="s">
        <v>16</v>
      </c>
      <c r="Q2" s="413" t="s">
        <v>17</v>
      </c>
      <c r="R2" s="413" t="s">
        <v>18</v>
      </c>
      <c r="S2" s="415" t="s">
        <v>19</v>
      </c>
    </row>
    <row r="3" spans="2:19" x14ac:dyDescent="0.25">
      <c r="B3" s="765" t="s">
        <v>20</v>
      </c>
      <c r="C3" s="775"/>
      <c r="D3" s="65" t="s">
        <v>71</v>
      </c>
      <c r="E3" s="51">
        <v>374</v>
      </c>
      <c r="F3" s="51">
        <v>0</v>
      </c>
      <c r="G3" s="51">
        <v>9</v>
      </c>
      <c r="H3" s="51">
        <v>0</v>
      </c>
      <c r="I3" s="51">
        <v>10</v>
      </c>
      <c r="J3" s="78">
        <v>19</v>
      </c>
      <c r="K3" s="51">
        <v>112</v>
      </c>
      <c r="L3" s="51">
        <v>0</v>
      </c>
      <c r="M3" s="49">
        <v>2.4064171122994651</v>
      </c>
      <c r="N3" s="49">
        <v>0</v>
      </c>
      <c r="O3" s="49">
        <v>2.6737967914438503</v>
      </c>
      <c r="P3" s="76">
        <v>5.0802139037433154</v>
      </c>
      <c r="Q3" s="50">
        <v>29.946524064171122</v>
      </c>
      <c r="R3" s="50">
        <v>0</v>
      </c>
      <c r="S3" s="157">
        <v>12.444444444444445</v>
      </c>
    </row>
    <row r="4" spans="2:19" x14ac:dyDescent="0.25">
      <c r="B4" s="668"/>
      <c r="C4" s="669"/>
      <c r="D4" s="66" t="s">
        <v>74</v>
      </c>
      <c r="E4" s="29" t="s">
        <v>283</v>
      </c>
      <c r="F4" s="29">
        <v>0</v>
      </c>
      <c r="G4" s="29">
        <v>8</v>
      </c>
      <c r="H4" s="29">
        <v>0</v>
      </c>
      <c r="I4" s="29">
        <v>9</v>
      </c>
      <c r="J4" s="30">
        <v>17</v>
      </c>
      <c r="K4" s="29">
        <v>55</v>
      </c>
      <c r="L4" s="29">
        <v>68</v>
      </c>
      <c r="M4" s="31">
        <v>2.9739776951672861</v>
      </c>
      <c r="N4" s="31">
        <v>0</v>
      </c>
      <c r="O4" s="31">
        <v>3.3457249070631971</v>
      </c>
      <c r="P4" s="32">
        <v>6.3197026022304836</v>
      </c>
      <c r="Q4" s="28">
        <v>20.446096654275092</v>
      </c>
      <c r="R4" s="28">
        <v>25.278810408921931</v>
      </c>
      <c r="S4" s="173">
        <v>6.875</v>
      </c>
    </row>
    <row r="5" spans="2:19" x14ac:dyDescent="0.25">
      <c r="B5" s="668"/>
      <c r="C5" s="669"/>
      <c r="D5" s="66" t="s">
        <v>77</v>
      </c>
      <c r="E5" s="29">
        <v>661</v>
      </c>
      <c r="F5" s="29">
        <v>0</v>
      </c>
      <c r="G5" s="29">
        <v>6</v>
      </c>
      <c r="H5" s="29">
        <v>0</v>
      </c>
      <c r="I5" s="29">
        <v>3</v>
      </c>
      <c r="J5" s="30">
        <v>9</v>
      </c>
      <c r="K5" s="29">
        <v>61</v>
      </c>
      <c r="L5" s="29">
        <v>98</v>
      </c>
      <c r="M5" s="31">
        <v>0.90771558245083206</v>
      </c>
      <c r="N5" s="31">
        <v>0</v>
      </c>
      <c r="O5" s="31">
        <v>0.45385779122541603</v>
      </c>
      <c r="P5" s="32">
        <v>1.3615733736762481</v>
      </c>
      <c r="Q5" s="28">
        <v>9.2284417549167923</v>
      </c>
      <c r="R5" s="28">
        <v>14.826021180030258</v>
      </c>
      <c r="S5" s="173">
        <v>10.166666666666666</v>
      </c>
    </row>
    <row r="6" spans="2:19" x14ac:dyDescent="0.25">
      <c r="B6" s="668"/>
      <c r="C6" s="669"/>
      <c r="D6" s="66" t="s">
        <v>78</v>
      </c>
      <c r="E6" s="28">
        <v>996.75</v>
      </c>
      <c r="F6" s="29">
        <v>0</v>
      </c>
      <c r="G6" s="29">
        <v>4</v>
      </c>
      <c r="H6" s="29">
        <v>0</v>
      </c>
      <c r="I6" s="29">
        <v>18</v>
      </c>
      <c r="J6" s="30">
        <v>22</v>
      </c>
      <c r="K6" s="29">
        <v>158</v>
      </c>
      <c r="L6" s="29">
        <v>99</v>
      </c>
      <c r="M6" s="31">
        <v>0.40130423877602206</v>
      </c>
      <c r="N6" s="31">
        <v>0</v>
      </c>
      <c r="O6" s="31">
        <v>1.8058690744920993</v>
      </c>
      <c r="P6" s="32">
        <v>2.2071733132681213</v>
      </c>
      <c r="Q6" s="28">
        <v>15.851517431652873</v>
      </c>
      <c r="R6" s="28">
        <v>9.932279909706546</v>
      </c>
      <c r="S6" s="173">
        <v>39.5</v>
      </c>
    </row>
    <row r="7" spans="2:19" x14ac:dyDescent="0.25">
      <c r="B7" s="668"/>
      <c r="C7" s="669"/>
      <c r="D7" s="66" t="s">
        <v>68</v>
      </c>
      <c r="E7" s="28">
        <v>329</v>
      </c>
      <c r="F7" s="29">
        <v>0</v>
      </c>
      <c r="G7" s="29">
        <v>0</v>
      </c>
      <c r="H7" s="29">
        <v>0</v>
      </c>
      <c r="I7" s="29">
        <v>2</v>
      </c>
      <c r="J7" s="30">
        <v>2</v>
      </c>
      <c r="K7" s="29">
        <v>0</v>
      </c>
      <c r="L7" s="29">
        <v>0</v>
      </c>
      <c r="M7" s="31">
        <v>0</v>
      </c>
      <c r="N7" s="31">
        <v>0</v>
      </c>
      <c r="O7" s="31">
        <v>0.60790273556231</v>
      </c>
      <c r="P7" s="32">
        <v>0.60790273556231</v>
      </c>
      <c r="Q7" s="28">
        <v>0</v>
      </c>
      <c r="R7" s="28">
        <v>0</v>
      </c>
      <c r="S7" s="173">
        <v>0</v>
      </c>
    </row>
    <row r="8" spans="2:19" ht="15.75" thickBot="1" x14ac:dyDescent="0.3">
      <c r="B8" s="768"/>
      <c r="C8" s="776"/>
      <c r="D8" s="67" t="s">
        <v>69</v>
      </c>
      <c r="E8" s="33" t="s">
        <v>284</v>
      </c>
      <c r="F8" s="59">
        <v>0</v>
      </c>
      <c r="G8" s="59">
        <v>5</v>
      </c>
      <c r="H8" s="59">
        <v>5</v>
      </c>
      <c r="I8" s="59">
        <v>4</v>
      </c>
      <c r="J8" s="79">
        <v>14</v>
      </c>
      <c r="K8" s="59">
        <v>56</v>
      </c>
      <c r="L8" s="59">
        <v>37</v>
      </c>
      <c r="M8" s="48">
        <v>1.0593220338983051</v>
      </c>
      <c r="N8" s="48">
        <v>1.0593220338983051</v>
      </c>
      <c r="O8" s="48">
        <v>0.84745762711864403</v>
      </c>
      <c r="P8" s="77">
        <v>2.9661016949152543</v>
      </c>
      <c r="Q8" s="33">
        <v>11.864406779661017</v>
      </c>
      <c r="R8" s="33">
        <v>7.8389830508474576</v>
      </c>
      <c r="S8" s="175">
        <v>11.2</v>
      </c>
    </row>
    <row r="9" spans="2:19" x14ac:dyDescent="0.25">
      <c r="B9" s="748" t="s">
        <v>21</v>
      </c>
      <c r="C9" s="749"/>
      <c r="D9" s="749"/>
      <c r="E9" s="35">
        <v>3101.75</v>
      </c>
      <c r="F9" s="36">
        <v>0</v>
      </c>
      <c r="G9" s="36">
        <v>32</v>
      </c>
      <c r="H9" s="36">
        <v>5</v>
      </c>
      <c r="I9" s="36">
        <v>46</v>
      </c>
      <c r="J9" s="80">
        <v>83</v>
      </c>
      <c r="K9" s="36">
        <v>442</v>
      </c>
      <c r="L9" s="36">
        <v>302</v>
      </c>
      <c r="M9" s="38">
        <v>1.0316756669622</v>
      </c>
      <c r="N9" s="38">
        <v>0.161199322962844</v>
      </c>
      <c r="O9" s="38">
        <v>1.48303377125816</v>
      </c>
      <c r="P9" s="75">
        <v>2.6759087611832002</v>
      </c>
      <c r="Q9" s="35">
        <v>14.2500201499154</v>
      </c>
      <c r="R9" s="35">
        <v>9.7364391069557499</v>
      </c>
      <c r="S9" s="403">
        <v>13.8125</v>
      </c>
    </row>
    <row r="10" spans="2:19" x14ac:dyDescent="0.25">
      <c r="B10" s="763" t="s">
        <v>39</v>
      </c>
      <c r="C10" s="764"/>
      <c r="D10" s="764"/>
      <c r="E10" s="39">
        <v>5478.835</v>
      </c>
      <c r="F10" s="40">
        <v>0</v>
      </c>
      <c r="G10" s="40">
        <v>95</v>
      </c>
      <c r="H10" s="40">
        <v>17</v>
      </c>
      <c r="I10" s="40">
        <v>85</v>
      </c>
      <c r="J10" s="41">
        <v>197</v>
      </c>
      <c r="K10" s="39">
        <v>1222.5</v>
      </c>
      <c r="L10" s="40">
        <v>485</v>
      </c>
      <c r="M10" s="42">
        <v>1.73394526391103</v>
      </c>
      <c r="N10" s="42">
        <v>0.31028494196302697</v>
      </c>
      <c r="O10" s="42">
        <v>1.5514247098151299</v>
      </c>
      <c r="P10" s="43">
        <v>3.5956549156891899</v>
      </c>
      <c r="Q10" s="39">
        <v>22.313137738223499</v>
      </c>
      <c r="R10" s="39">
        <v>8.85224687365106</v>
      </c>
      <c r="S10" s="421">
        <v>12.868421052631579</v>
      </c>
    </row>
    <row r="11" spans="2:19" ht="15.75" thickBot="1" x14ac:dyDescent="0.3">
      <c r="B11" s="664" t="s">
        <v>22</v>
      </c>
      <c r="C11" s="665"/>
      <c r="D11" s="665"/>
      <c r="E11" s="44">
        <v>11623.65035</v>
      </c>
      <c r="F11" s="37">
        <v>0</v>
      </c>
      <c r="G11" s="37">
        <v>125</v>
      </c>
      <c r="H11" s="37">
        <v>30</v>
      </c>
      <c r="I11" s="37">
        <v>136</v>
      </c>
      <c r="J11" s="45">
        <v>291</v>
      </c>
      <c r="K11" s="44">
        <v>1704.5</v>
      </c>
      <c r="L11" s="37">
        <v>608</v>
      </c>
      <c r="M11" s="46">
        <v>1.07539366925296</v>
      </c>
      <c r="N11" s="46">
        <v>0.258094480620711</v>
      </c>
      <c r="O11" s="46">
        <v>1.1700283121472299</v>
      </c>
      <c r="P11" s="47">
        <v>2.5035164620209001</v>
      </c>
      <c r="Q11" s="44">
        <v>14.6640680739334</v>
      </c>
      <c r="R11" s="44">
        <v>5.2307148072464198</v>
      </c>
      <c r="S11" s="392">
        <v>13.635999999999999</v>
      </c>
    </row>
    <row r="12" spans="2:19" ht="15.75" thickBot="1" x14ac:dyDescent="0.3"/>
    <row r="13" spans="2:19" ht="43.9" customHeight="1" thickBot="1" x14ac:dyDescent="0.3">
      <c r="B13" s="773" t="s">
        <v>208</v>
      </c>
      <c r="C13" s="774"/>
      <c r="D13" s="265" t="s">
        <v>4</v>
      </c>
      <c r="E13" s="261" t="s">
        <v>5</v>
      </c>
      <c r="F13" s="261" t="s">
        <v>6</v>
      </c>
      <c r="G13" s="261" t="s">
        <v>7</v>
      </c>
      <c r="H13" s="261" t="s">
        <v>8</v>
      </c>
      <c r="I13" s="261" t="s">
        <v>9</v>
      </c>
      <c r="J13" s="262" t="s">
        <v>10</v>
      </c>
      <c r="K13" s="261" t="s">
        <v>11</v>
      </c>
      <c r="L13" s="261" t="s">
        <v>12</v>
      </c>
      <c r="M13" s="261" t="s">
        <v>13</v>
      </c>
      <c r="N13" s="261" t="s">
        <v>14</v>
      </c>
      <c r="O13" s="261" t="s">
        <v>15</v>
      </c>
      <c r="P13" s="262" t="s">
        <v>16</v>
      </c>
      <c r="Q13" s="261" t="s">
        <v>17</v>
      </c>
      <c r="R13" s="261" t="s">
        <v>18</v>
      </c>
      <c r="S13" s="266" t="s">
        <v>19</v>
      </c>
    </row>
    <row r="14" spans="2:19" x14ac:dyDescent="0.25">
      <c r="B14" s="857" t="s">
        <v>20</v>
      </c>
      <c r="C14" s="858"/>
      <c r="D14" s="304" t="s">
        <v>71</v>
      </c>
      <c r="E14" s="299">
        <v>367</v>
      </c>
      <c r="F14" s="299">
        <v>0</v>
      </c>
      <c r="G14" s="299">
        <v>3</v>
      </c>
      <c r="H14" s="299">
        <v>2</v>
      </c>
      <c r="I14" s="299">
        <v>11</v>
      </c>
      <c r="J14" s="24">
        <v>16</v>
      </c>
      <c r="K14" s="299">
        <v>7</v>
      </c>
      <c r="L14" s="299">
        <v>20</v>
      </c>
      <c r="M14" s="300">
        <v>0.81743869209809261</v>
      </c>
      <c r="N14" s="300">
        <v>0.54495912806539515</v>
      </c>
      <c r="O14" s="300">
        <v>2.9972752043596729</v>
      </c>
      <c r="P14" s="26">
        <v>4.3596730245231612</v>
      </c>
      <c r="Q14" s="309">
        <v>1.9073569482288828</v>
      </c>
      <c r="R14" s="309">
        <v>5.4495912806539506</v>
      </c>
      <c r="S14" s="393">
        <v>2.3333333333333335</v>
      </c>
    </row>
    <row r="15" spans="2:19" x14ac:dyDescent="0.25">
      <c r="B15" s="859"/>
      <c r="C15" s="860"/>
      <c r="D15" s="305" t="s">
        <v>72</v>
      </c>
      <c r="E15" s="238">
        <v>314</v>
      </c>
      <c r="F15" s="238">
        <v>0</v>
      </c>
      <c r="G15" s="238">
        <v>1</v>
      </c>
      <c r="H15" s="238">
        <v>1</v>
      </c>
      <c r="I15" s="238">
        <v>5</v>
      </c>
      <c r="J15" s="30">
        <v>7</v>
      </c>
      <c r="K15" s="238">
        <v>69</v>
      </c>
      <c r="L15" s="238">
        <v>5</v>
      </c>
      <c r="M15" s="243">
        <v>0.31847133757961782</v>
      </c>
      <c r="N15" s="243">
        <v>0.31847133757961782</v>
      </c>
      <c r="O15" s="243">
        <v>1.5923566878980893</v>
      </c>
      <c r="P15" s="32">
        <v>2.2292993630573248</v>
      </c>
      <c r="Q15" s="239">
        <v>21.97452229299363</v>
      </c>
      <c r="R15" s="239">
        <v>1.5923566878980893</v>
      </c>
      <c r="S15" s="394">
        <v>69</v>
      </c>
    </row>
    <row r="16" spans="2:19" x14ac:dyDescent="0.25">
      <c r="B16" s="859"/>
      <c r="C16" s="860"/>
      <c r="D16" s="305" t="s">
        <v>74</v>
      </c>
      <c r="E16" s="238" t="s">
        <v>220</v>
      </c>
      <c r="F16" s="238">
        <v>0</v>
      </c>
      <c r="G16" s="238">
        <v>12</v>
      </c>
      <c r="H16" s="238">
        <v>0</v>
      </c>
      <c r="I16" s="238">
        <v>14</v>
      </c>
      <c r="J16" s="30">
        <v>26</v>
      </c>
      <c r="K16" s="238">
        <v>227</v>
      </c>
      <c r="L16" s="238">
        <v>20</v>
      </c>
      <c r="M16" s="243">
        <v>4.4280442804428048</v>
      </c>
      <c r="N16" s="243">
        <v>0</v>
      </c>
      <c r="O16" s="243">
        <v>5.1660516605166054</v>
      </c>
      <c r="P16" s="32">
        <v>9.5940959409594093</v>
      </c>
      <c r="Q16" s="239">
        <v>83.763837638376387</v>
      </c>
      <c r="R16" s="239">
        <v>7.3800738007380069</v>
      </c>
      <c r="S16" s="394">
        <v>18.916666666666668</v>
      </c>
    </row>
    <row r="17" spans="2:19" x14ac:dyDescent="0.25">
      <c r="B17" s="859"/>
      <c r="C17" s="860"/>
      <c r="D17" s="305" t="s">
        <v>77</v>
      </c>
      <c r="E17" s="238">
        <v>657</v>
      </c>
      <c r="F17" s="238">
        <v>0</v>
      </c>
      <c r="G17" s="238">
        <v>6</v>
      </c>
      <c r="H17" s="238">
        <v>0</v>
      </c>
      <c r="I17" s="238">
        <v>9</v>
      </c>
      <c r="J17" s="30">
        <v>15</v>
      </c>
      <c r="K17" s="238">
        <v>167</v>
      </c>
      <c r="L17" s="238">
        <v>41</v>
      </c>
      <c r="M17" s="243">
        <v>0.91324200913242004</v>
      </c>
      <c r="N17" s="243">
        <v>0</v>
      </c>
      <c r="O17" s="243">
        <v>1.3698630136986301</v>
      </c>
      <c r="P17" s="32">
        <v>2.2831050228310503</v>
      </c>
      <c r="Q17" s="239">
        <v>25.418569254185691</v>
      </c>
      <c r="R17" s="239">
        <v>6.2404870624048705</v>
      </c>
      <c r="S17" s="394">
        <v>27.833333333333332</v>
      </c>
    </row>
    <row r="18" spans="2:19" x14ac:dyDescent="0.25">
      <c r="B18" s="859"/>
      <c r="C18" s="860"/>
      <c r="D18" s="305" t="s">
        <v>78</v>
      </c>
      <c r="E18" s="238">
        <v>1025</v>
      </c>
      <c r="F18" s="238">
        <v>0</v>
      </c>
      <c r="G18" s="238">
        <v>3</v>
      </c>
      <c r="H18" s="238" t="s">
        <v>33</v>
      </c>
      <c r="I18" s="238">
        <v>23</v>
      </c>
      <c r="J18" s="30">
        <v>26</v>
      </c>
      <c r="K18" s="238">
        <v>72</v>
      </c>
      <c r="L18" s="238" t="s">
        <v>33</v>
      </c>
      <c r="M18" s="243">
        <v>0.29268292682926828</v>
      </c>
      <c r="N18" s="243" t="s">
        <v>33</v>
      </c>
      <c r="O18" s="243">
        <v>2.2439024390243905</v>
      </c>
      <c r="P18" s="32">
        <v>2.5365853658536586</v>
      </c>
      <c r="Q18" s="239">
        <v>7.0243902439024399</v>
      </c>
      <c r="R18" s="239" t="s">
        <v>33</v>
      </c>
      <c r="S18" s="394">
        <v>24</v>
      </c>
    </row>
    <row r="19" spans="2:19" x14ac:dyDescent="0.25">
      <c r="B19" s="859"/>
      <c r="C19" s="860"/>
      <c r="D19" s="305" t="s">
        <v>68</v>
      </c>
      <c r="E19" s="238">
        <v>333</v>
      </c>
      <c r="F19" s="238">
        <v>0</v>
      </c>
      <c r="G19" s="238">
        <v>1</v>
      </c>
      <c r="H19" s="238">
        <v>0</v>
      </c>
      <c r="I19" s="238">
        <v>0</v>
      </c>
      <c r="J19" s="30">
        <v>1</v>
      </c>
      <c r="K19" s="238">
        <v>30</v>
      </c>
      <c r="L19" s="238">
        <v>0</v>
      </c>
      <c r="M19" s="243">
        <v>0.3003003003003003</v>
      </c>
      <c r="N19" s="243">
        <v>0</v>
      </c>
      <c r="O19" s="243">
        <v>0</v>
      </c>
      <c r="P19" s="32">
        <v>0.3003003003003003</v>
      </c>
      <c r="Q19" s="239">
        <v>9.0090090090090094</v>
      </c>
      <c r="R19" s="239">
        <v>0</v>
      </c>
      <c r="S19" s="394">
        <v>30</v>
      </c>
    </row>
    <row r="20" spans="2:19" ht="15.75" thickBot="1" x14ac:dyDescent="0.3">
      <c r="B20" s="859"/>
      <c r="C20" s="860"/>
      <c r="D20" s="306" t="s">
        <v>69</v>
      </c>
      <c r="E20" s="241">
        <v>306</v>
      </c>
      <c r="F20" s="241">
        <v>0</v>
      </c>
      <c r="G20" s="241">
        <v>1</v>
      </c>
      <c r="H20" s="241">
        <v>1</v>
      </c>
      <c r="I20" s="241">
        <v>2</v>
      </c>
      <c r="J20" s="79">
        <v>4</v>
      </c>
      <c r="K20" s="241">
        <v>22</v>
      </c>
      <c r="L20" s="241">
        <v>3</v>
      </c>
      <c r="M20" s="244">
        <v>0.32679738562091504</v>
      </c>
      <c r="N20" s="244">
        <v>0.32679738562091504</v>
      </c>
      <c r="O20" s="244">
        <v>0.65359477124183007</v>
      </c>
      <c r="P20" s="77">
        <v>1.3071895424836601</v>
      </c>
      <c r="Q20" s="389">
        <v>7.18954248366013</v>
      </c>
      <c r="R20" s="389">
        <v>0.98039215686274506</v>
      </c>
      <c r="S20" s="427">
        <v>22</v>
      </c>
    </row>
    <row r="21" spans="2:19" x14ac:dyDescent="0.25">
      <c r="B21" s="837" t="s">
        <v>21</v>
      </c>
      <c r="C21" s="838"/>
      <c r="D21" s="839"/>
      <c r="E21" s="307">
        <v>3273</v>
      </c>
      <c r="F21" s="307">
        <v>0</v>
      </c>
      <c r="G21" s="307">
        <v>27</v>
      </c>
      <c r="H21" s="307">
        <v>4</v>
      </c>
      <c r="I21" s="307">
        <v>64</v>
      </c>
      <c r="J21" s="80">
        <v>95</v>
      </c>
      <c r="K21" s="307">
        <v>594</v>
      </c>
      <c r="L21" s="307">
        <v>89</v>
      </c>
      <c r="M21" s="308">
        <v>0.82493125572868897</v>
      </c>
      <c r="N21" s="308">
        <v>0.17793594306049823</v>
      </c>
      <c r="O21" s="308">
        <v>1.95539260617171</v>
      </c>
      <c r="P21" s="75">
        <v>2.958259804960897</v>
      </c>
      <c r="Q21" s="316">
        <v>18.148487626031201</v>
      </c>
      <c r="R21" s="316">
        <v>3.9590747330960854</v>
      </c>
      <c r="S21" s="396">
        <v>22</v>
      </c>
    </row>
    <row r="22" spans="2:19" x14ac:dyDescent="0.25">
      <c r="B22" s="840" t="s">
        <v>39</v>
      </c>
      <c r="C22" s="841"/>
      <c r="D22" s="842"/>
      <c r="E22" s="296">
        <v>5425.1949999999997</v>
      </c>
      <c r="F22" s="297">
        <v>0</v>
      </c>
      <c r="G22" s="297">
        <v>78</v>
      </c>
      <c r="H22" s="297">
        <v>17</v>
      </c>
      <c r="I22" s="297">
        <v>120</v>
      </c>
      <c r="J22" s="41">
        <v>215</v>
      </c>
      <c r="K22" s="297">
        <v>1002</v>
      </c>
      <c r="L22" s="297">
        <v>304</v>
      </c>
      <c r="M22" s="298">
        <v>1.43773633943112</v>
      </c>
      <c r="N22" s="298">
        <v>0.4274041483343809</v>
      </c>
      <c r="O22" s="298">
        <v>2.21190206066326</v>
      </c>
      <c r="P22" s="43">
        <v>4.0770425484287607</v>
      </c>
      <c r="Q22" s="296">
        <v>18.469382206538199</v>
      </c>
      <c r="R22" s="296">
        <v>7.6429918290383414</v>
      </c>
      <c r="S22" s="426">
        <v>12.846153846153847</v>
      </c>
    </row>
    <row r="23" spans="2:19" ht="15.75" thickBot="1" x14ac:dyDescent="0.3">
      <c r="B23" s="843" t="s">
        <v>22</v>
      </c>
      <c r="C23" s="844"/>
      <c r="D23" s="845"/>
      <c r="E23" s="301">
        <v>11493.445157249998</v>
      </c>
      <c r="F23" s="302">
        <v>0</v>
      </c>
      <c r="G23" s="302">
        <v>109</v>
      </c>
      <c r="H23" s="302">
        <v>28</v>
      </c>
      <c r="I23" s="302">
        <v>177</v>
      </c>
      <c r="J23" s="45">
        <v>314</v>
      </c>
      <c r="K23" s="301">
        <v>1454</v>
      </c>
      <c r="L23" s="302">
        <v>706</v>
      </c>
      <c r="M23" s="303">
        <v>0.94836664297513495</v>
      </c>
      <c r="N23" s="303">
        <v>0.36893319015211906</v>
      </c>
      <c r="O23" s="303">
        <v>1.5400082184091599</v>
      </c>
      <c r="P23" s="47">
        <v>2.857308051536414</v>
      </c>
      <c r="Q23" s="301">
        <v>12.6506889806041</v>
      </c>
      <c r="R23" s="301">
        <v>9.3023868659784306</v>
      </c>
      <c r="S23" s="397">
        <v>13.339449541284404</v>
      </c>
    </row>
    <row r="24" spans="2:19" ht="15.75" thickBot="1" x14ac:dyDescent="0.3"/>
    <row r="25" spans="2:19" ht="44.1" customHeight="1" thickBot="1" x14ac:dyDescent="0.3">
      <c r="B25" s="771" t="s">
        <v>41</v>
      </c>
      <c r="C25" s="772"/>
      <c r="D25" s="70" t="s">
        <v>4</v>
      </c>
      <c r="E25" s="3" t="s">
        <v>5</v>
      </c>
      <c r="F25" s="3" t="s">
        <v>6</v>
      </c>
      <c r="G25" s="3" t="s">
        <v>7</v>
      </c>
      <c r="H25" s="3" t="s">
        <v>8</v>
      </c>
      <c r="I25" s="3" t="s">
        <v>9</v>
      </c>
      <c r="J25" s="10" t="s">
        <v>10</v>
      </c>
      <c r="K25" s="3" t="s">
        <v>11</v>
      </c>
      <c r="L25" s="3" t="s">
        <v>12</v>
      </c>
      <c r="M25" s="3" t="s">
        <v>13</v>
      </c>
      <c r="N25" s="261" t="s">
        <v>14</v>
      </c>
      <c r="O25" s="261" t="s">
        <v>15</v>
      </c>
      <c r="P25" s="262" t="s">
        <v>16</v>
      </c>
      <c r="Q25" s="3" t="s">
        <v>17</v>
      </c>
      <c r="R25" s="3" t="s">
        <v>18</v>
      </c>
      <c r="S25" s="69" t="s">
        <v>19</v>
      </c>
    </row>
    <row r="26" spans="2:19" x14ac:dyDescent="0.25">
      <c r="B26" s="668" t="s">
        <v>20</v>
      </c>
      <c r="C26" s="669"/>
      <c r="D26" s="66" t="s">
        <v>71</v>
      </c>
      <c r="E26" s="29">
        <v>367</v>
      </c>
      <c r="F26" s="29">
        <v>0</v>
      </c>
      <c r="G26" s="29">
        <v>6</v>
      </c>
      <c r="H26" s="29">
        <v>8</v>
      </c>
      <c r="I26" s="29">
        <v>6</v>
      </c>
      <c r="J26" s="30">
        <v>20</v>
      </c>
      <c r="K26" s="29">
        <v>260</v>
      </c>
      <c r="L26" s="29">
        <v>170</v>
      </c>
      <c r="M26" s="31">
        <v>1.6348773841961852</v>
      </c>
      <c r="N26" s="31">
        <v>2.1798365122615806</v>
      </c>
      <c r="O26" s="31">
        <v>1.6348773841961852</v>
      </c>
      <c r="P26" s="32">
        <v>5.4495912806539506</v>
      </c>
      <c r="Q26" s="28">
        <v>70.844686648501366</v>
      </c>
      <c r="R26" s="28">
        <v>46.321525885558586</v>
      </c>
      <c r="S26" s="173">
        <v>43.333333333333336</v>
      </c>
    </row>
    <row r="27" spans="2:19" x14ac:dyDescent="0.25">
      <c r="B27" s="668"/>
      <c r="C27" s="669"/>
      <c r="D27" s="66" t="s">
        <v>72</v>
      </c>
      <c r="E27" s="29">
        <v>353</v>
      </c>
      <c r="F27" s="29">
        <v>0</v>
      </c>
      <c r="G27" s="29">
        <v>5</v>
      </c>
      <c r="H27" s="29">
        <v>3</v>
      </c>
      <c r="I27" s="29">
        <v>2</v>
      </c>
      <c r="J27" s="30">
        <v>10</v>
      </c>
      <c r="K27" s="29">
        <v>26</v>
      </c>
      <c r="L27" s="29" t="s">
        <v>33</v>
      </c>
      <c r="M27" s="31">
        <v>1.4164305949008498</v>
      </c>
      <c r="N27" s="31">
        <v>0.84985835694050993</v>
      </c>
      <c r="O27" s="31">
        <v>0.56657223796033995</v>
      </c>
      <c r="P27" s="32">
        <v>2.8328611898016995</v>
      </c>
      <c r="Q27" s="28">
        <v>7.3654390934844187</v>
      </c>
      <c r="R27" s="28" t="s">
        <v>33</v>
      </c>
      <c r="S27" s="173">
        <v>5.2</v>
      </c>
    </row>
    <row r="28" spans="2:19" x14ac:dyDescent="0.25">
      <c r="B28" s="668"/>
      <c r="C28" s="669"/>
      <c r="D28" s="66" t="s">
        <v>73</v>
      </c>
      <c r="E28" s="29">
        <v>268</v>
      </c>
      <c r="F28" s="29">
        <v>0</v>
      </c>
      <c r="G28" s="29">
        <v>2</v>
      </c>
      <c r="H28" s="29">
        <v>1</v>
      </c>
      <c r="I28" s="29">
        <v>9</v>
      </c>
      <c r="J28" s="30">
        <v>12</v>
      </c>
      <c r="K28" s="29">
        <v>13</v>
      </c>
      <c r="L28" s="29">
        <v>21</v>
      </c>
      <c r="M28" s="31">
        <v>0.74626865671641796</v>
      </c>
      <c r="N28" s="31">
        <v>0.37313432835820898</v>
      </c>
      <c r="O28" s="31">
        <v>3.3582089552238807</v>
      </c>
      <c r="P28" s="32">
        <v>4.4776119402985071</v>
      </c>
      <c r="Q28" s="28">
        <v>4.8507462686567164</v>
      </c>
      <c r="R28" s="28">
        <v>7.8358208955223887</v>
      </c>
      <c r="S28" s="173">
        <v>6.5</v>
      </c>
    </row>
    <row r="29" spans="2:19" x14ac:dyDescent="0.25">
      <c r="B29" s="668"/>
      <c r="C29" s="669"/>
      <c r="D29" s="66" t="s">
        <v>74</v>
      </c>
      <c r="E29" s="29">
        <v>254</v>
      </c>
      <c r="F29" s="29">
        <v>0</v>
      </c>
      <c r="G29" s="29">
        <v>4</v>
      </c>
      <c r="H29" s="29">
        <v>1</v>
      </c>
      <c r="I29" s="29">
        <v>3</v>
      </c>
      <c r="J29" s="30">
        <v>8</v>
      </c>
      <c r="K29" s="29">
        <v>28</v>
      </c>
      <c r="L29" s="29">
        <v>5</v>
      </c>
      <c r="M29" s="31">
        <v>1.5748031496062993</v>
      </c>
      <c r="N29" s="31">
        <v>0.39370078740157483</v>
      </c>
      <c r="O29" s="31">
        <v>1.1811023622047243</v>
      </c>
      <c r="P29" s="32">
        <v>3.1496062992125986</v>
      </c>
      <c r="Q29" s="28">
        <v>11.023622047244094</v>
      </c>
      <c r="R29" s="28">
        <v>1.9685039370078741</v>
      </c>
      <c r="S29" s="173">
        <v>7</v>
      </c>
    </row>
    <row r="30" spans="2:19" x14ac:dyDescent="0.25">
      <c r="B30" s="668"/>
      <c r="C30" s="669"/>
      <c r="D30" s="66" t="s">
        <v>75</v>
      </c>
      <c r="E30" s="29" t="s">
        <v>76</v>
      </c>
      <c r="F30" s="29">
        <v>0</v>
      </c>
      <c r="G30" s="29">
        <v>5</v>
      </c>
      <c r="H30" s="29">
        <v>10</v>
      </c>
      <c r="I30" s="29">
        <v>4</v>
      </c>
      <c r="J30" s="30">
        <v>19</v>
      </c>
      <c r="K30" s="29">
        <v>61</v>
      </c>
      <c r="L30" s="29">
        <v>55</v>
      </c>
      <c r="M30" s="31">
        <v>1.9157088122605364</v>
      </c>
      <c r="N30" s="31">
        <v>3.8314176245210727</v>
      </c>
      <c r="O30" s="31">
        <v>1.5325670498084292</v>
      </c>
      <c r="P30" s="32">
        <v>7.2796934865900385</v>
      </c>
      <c r="Q30" s="28">
        <v>23.371647509578544</v>
      </c>
      <c r="R30" s="28">
        <v>21.072796934865899</v>
      </c>
      <c r="S30" s="173">
        <v>12.2</v>
      </c>
    </row>
    <row r="31" spans="2:19" x14ac:dyDescent="0.25">
      <c r="B31" s="668"/>
      <c r="C31" s="669"/>
      <c r="D31" s="66" t="s">
        <v>77</v>
      </c>
      <c r="E31" s="29">
        <v>640</v>
      </c>
      <c r="F31" s="29">
        <v>0</v>
      </c>
      <c r="G31" s="29">
        <v>13</v>
      </c>
      <c r="H31" s="29" t="s">
        <v>33</v>
      </c>
      <c r="I31" s="29">
        <v>20</v>
      </c>
      <c r="J31" s="30">
        <v>33</v>
      </c>
      <c r="K31" s="29">
        <v>88</v>
      </c>
      <c r="L31" s="29" t="s">
        <v>33</v>
      </c>
      <c r="M31" s="31">
        <v>2.03125</v>
      </c>
      <c r="N31" s="31" t="s">
        <v>33</v>
      </c>
      <c r="O31" s="31">
        <v>3.125</v>
      </c>
      <c r="P31" s="32">
        <v>5.15625</v>
      </c>
      <c r="Q31" s="28">
        <v>13.750000000000002</v>
      </c>
      <c r="R31" s="28" t="s">
        <v>33</v>
      </c>
      <c r="S31" s="173">
        <v>6.7692307692307692</v>
      </c>
    </row>
    <row r="32" spans="2:19" ht="15.75" thickBot="1" x14ac:dyDescent="0.3">
      <c r="B32" s="768"/>
      <c r="C32" s="776"/>
      <c r="D32" s="67" t="s">
        <v>78</v>
      </c>
      <c r="E32" s="59">
        <v>985</v>
      </c>
      <c r="F32" s="59">
        <v>0</v>
      </c>
      <c r="G32" s="59">
        <v>6</v>
      </c>
      <c r="H32" s="59" t="s">
        <v>33</v>
      </c>
      <c r="I32" s="59">
        <v>25</v>
      </c>
      <c r="J32" s="79">
        <v>31</v>
      </c>
      <c r="K32" s="59">
        <v>16</v>
      </c>
      <c r="L32" s="59" t="s">
        <v>33</v>
      </c>
      <c r="M32" s="48">
        <v>0.6091370558375635</v>
      </c>
      <c r="N32" s="48" t="s">
        <v>33</v>
      </c>
      <c r="O32" s="48">
        <v>2.5380710659898478</v>
      </c>
      <c r="P32" s="77">
        <v>3.1472081218274113</v>
      </c>
      <c r="Q32" s="33">
        <v>1.6243654822335025</v>
      </c>
      <c r="R32" s="33" t="s">
        <v>33</v>
      </c>
      <c r="S32" s="175">
        <v>2.6666666666666665</v>
      </c>
    </row>
    <row r="33" spans="2:19" x14ac:dyDescent="0.25">
      <c r="B33" s="748" t="s">
        <v>21</v>
      </c>
      <c r="C33" s="749"/>
      <c r="D33" s="749"/>
      <c r="E33" s="35">
        <v>3128</v>
      </c>
      <c r="F33" s="36">
        <v>0</v>
      </c>
      <c r="G33" s="36">
        <v>41</v>
      </c>
      <c r="H33" s="36">
        <v>23</v>
      </c>
      <c r="I33" s="36">
        <v>69</v>
      </c>
      <c r="J33" s="80">
        <v>133</v>
      </c>
      <c r="K33" s="36">
        <v>492</v>
      </c>
      <c r="L33" s="36">
        <v>251</v>
      </c>
      <c r="M33" s="38">
        <v>1.3107416879795399</v>
      </c>
      <c r="N33" s="38">
        <v>1.5302727877578177</v>
      </c>
      <c r="O33" s="38">
        <v>2.2058823529411802</v>
      </c>
      <c r="P33" s="75">
        <v>5.0468968286785376</v>
      </c>
      <c r="Q33" s="35">
        <v>15.7289002557545</v>
      </c>
      <c r="R33" s="35">
        <v>21.826086956521738</v>
      </c>
      <c r="S33" s="403">
        <v>12</v>
      </c>
    </row>
    <row r="34" spans="2:19" x14ac:dyDescent="0.25">
      <c r="B34" s="763" t="s">
        <v>39</v>
      </c>
      <c r="C34" s="764"/>
      <c r="D34" s="764"/>
      <c r="E34" s="39">
        <v>5463.7089999999998</v>
      </c>
      <c r="F34" s="40">
        <v>0</v>
      </c>
      <c r="G34" s="40">
        <v>100</v>
      </c>
      <c r="H34" s="40">
        <v>44</v>
      </c>
      <c r="I34" s="40">
        <v>121</v>
      </c>
      <c r="J34" s="41">
        <v>265</v>
      </c>
      <c r="K34" s="39">
        <v>1522.3</v>
      </c>
      <c r="L34" s="40">
        <v>424</v>
      </c>
      <c r="M34" s="42">
        <v>1.83025852950807</v>
      </c>
      <c r="N34" s="42">
        <v>1.411976124767345</v>
      </c>
      <c r="O34" s="42">
        <v>2.21461282070476</v>
      </c>
      <c r="P34" s="43">
        <v>5.456847474980175</v>
      </c>
      <c r="Q34" s="39">
        <v>27.862025594701301</v>
      </c>
      <c r="R34" s="39">
        <v>16.225317618245828</v>
      </c>
      <c r="S34" s="421">
        <v>15.222999999999999</v>
      </c>
    </row>
    <row r="35" spans="2:19" ht="15.75" thickBot="1" x14ac:dyDescent="0.3">
      <c r="B35" s="664" t="s">
        <v>22</v>
      </c>
      <c r="C35" s="665"/>
      <c r="D35" s="665"/>
      <c r="E35" s="44">
        <v>11810.43945075</v>
      </c>
      <c r="F35" s="37">
        <v>0</v>
      </c>
      <c r="G35" s="37">
        <v>144</v>
      </c>
      <c r="H35" s="37">
        <v>53</v>
      </c>
      <c r="I35" s="37">
        <v>200</v>
      </c>
      <c r="J35" s="45">
        <v>397</v>
      </c>
      <c r="K35" s="44">
        <v>2165.3000000000002</v>
      </c>
      <c r="L35" s="37">
        <v>581</v>
      </c>
      <c r="M35" s="46">
        <v>1.2192603044153101</v>
      </c>
      <c r="N35" s="46">
        <v>0.76971114047954459</v>
      </c>
      <c r="O35" s="46">
        <v>1.6934170894656999</v>
      </c>
      <c r="P35" s="47">
        <v>3.6823885343605545</v>
      </c>
      <c r="Q35" s="44">
        <v>18.333780119100499</v>
      </c>
      <c r="R35" s="44">
        <v>9.1027308192457745</v>
      </c>
      <c r="S35" s="392">
        <v>15.036805555555556</v>
      </c>
    </row>
    <row r="36" spans="2:19" ht="15.75" thickBot="1" x14ac:dyDescent="0.3"/>
    <row r="37" spans="2:19" ht="45.75" thickBot="1" x14ac:dyDescent="0.3">
      <c r="B37" s="771" t="s">
        <v>107</v>
      </c>
      <c r="C37" s="772"/>
      <c r="D37" s="265" t="s">
        <v>4</v>
      </c>
      <c r="E37" s="261" t="s">
        <v>5</v>
      </c>
      <c r="F37" s="261" t="s">
        <v>6</v>
      </c>
      <c r="G37" s="261" t="s">
        <v>7</v>
      </c>
      <c r="H37" s="261" t="s">
        <v>8</v>
      </c>
      <c r="I37" s="261" t="s">
        <v>9</v>
      </c>
      <c r="J37" s="262" t="s">
        <v>10</v>
      </c>
      <c r="K37" s="261" t="s">
        <v>11</v>
      </c>
      <c r="L37" s="261" t="s">
        <v>12</v>
      </c>
      <c r="M37" s="261" t="s">
        <v>13</v>
      </c>
      <c r="N37" s="261" t="s">
        <v>14</v>
      </c>
      <c r="O37" s="261" t="s">
        <v>15</v>
      </c>
      <c r="P37" s="262" t="s">
        <v>16</v>
      </c>
      <c r="Q37" s="261" t="s">
        <v>17</v>
      </c>
      <c r="R37" s="261" t="s">
        <v>18</v>
      </c>
      <c r="S37" s="575" t="s">
        <v>19</v>
      </c>
    </row>
    <row r="38" spans="2:19" x14ac:dyDescent="0.25">
      <c r="B38" s="668" t="s">
        <v>20</v>
      </c>
      <c r="C38" s="767"/>
      <c r="D38" s="563" t="s">
        <v>71</v>
      </c>
      <c r="E38" s="23">
        <v>361</v>
      </c>
      <c r="F38" s="23">
        <v>0</v>
      </c>
      <c r="G38" s="23">
        <v>2</v>
      </c>
      <c r="H38" s="172" t="s">
        <v>176</v>
      </c>
      <c r="I38" s="172" t="s">
        <v>176</v>
      </c>
      <c r="J38" s="172" t="s">
        <v>176</v>
      </c>
      <c r="K38" s="23">
        <v>187</v>
      </c>
      <c r="L38" s="172" t="s">
        <v>176</v>
      </c>
      <c r="M38" s="25">
        <v>0.554016620498615</v>
      </c>
      <c r="N38" s="172" t="s">
        <v>176</v>
      </c>
      <c r="O38" s="172" t="s">
        <v>176</v>
      </c>
      <c r="P38" s="172" t="s">
        <v>176</v>
      </c>
      <c r="Q38" s="22">
        <v>51.800554016620502</v>
      </c>
      <c r="R38" s="172" t="s">
        <v>176</v>
      </c>
      <c r="S38" s="156">
        <v>93.5</v>
      </c>
    </row>
    <row r="39" spans="2:19" x14ac:dyDescent="0.25">
      <c r="B39" s="668"/>
      <c r="C39" s="767"/>
      <c r="D39" s="564" t="s">
        <v>72</v>
      </c>
      <c r="E39" s="29">
        <v>1207</v>
      </c>
      <c r="F39" s="29">
        <v>0</v>
      </c>
      <c r="G39" s="29">
        <v>7</v>
      </c>
      <c r="H39" s="110" t="s">
        <v>176</v>
      </c>
      <c r="I39" s="110" t="s">
        <v>176</v>
      </c>
      <c r="J39" s="110" t="s">
        <v>176</v>
      </c>
      <c r="K39" s="29">
        <v>117</v>
      </c>
      <c r="L39" s="110" t="s">
        <v>176</v>
      </c>
      <c r="M39" s="31">
        <v>0.57995028997514497</v>
      </c>
      <c r="N39" s="110" t="s">
        <v>176</v>
      </c>
      <c r="O39" s="110" t="s">
        <v>176</v>
      </c>
      <c r="P39" s="110" t="s">
        <v>176</v>
      </c>
      <c r="Q39" s="28">
        <v>9.6934548467274233</v>
      </c>
      <c r="R39" s="110" t="s">
        <v>176</v>
      </c>
      <c r="S39" s="173">
        <v>16.714285714285715</v>
      </c>
    </row>
    <row r="40" spans="2:19" x14ac:dyDescent="0.25">
      <c r="B40" s="668"/>
      <c r="C40" s="767"/>
      <c r="D40" s="564" t="s">
        <v>77</v>
      </c>
      <c r="E40" s="28">
        <v>590.79999999999995</v>
      </c>
      <c r="F40" s="29">
        <v>0</v>
      </c>
      <c r="G40" s="29">
        <v>7</v>
      </c>
      <c r="H40" s="110" t="s">
        <v>176</v>
      </c>
      <c r="I40" s="110" t="s">
        <v>176</v>
      </c>
      <c r="J40" s="110" t="s">
        <v>176</v>
      </c>
      <c r="K40" s="29">
        <v>33</v>
      </c>
      <c r="L40" s="110" t="s">
        <v>176</v>
      </c>
      <c r="M40" s="31">
        <v>1.1848341232227488</v>
      </c>
      <c r="N40" s="110" t="s">
        <v>176</v>
      </c>
      <c r="O40" s="110" t="s">
        <v>176</v>
      </c>
      <c r="P40" s="110" t="s">
        <v>176</v>
      </c>
      <c r="Q40" s="28">
        <v>5.5856465809072446</v>
      </c>
      <c r="R40" s="110" t="s">
        <v>176</v>
      </c>
      <c r="S40" s="173">
        <v>4.7142857142857144</v>
      </c>
    </row>
    <row r="41" spans="2:19" ht="15.75" thickBot="1" x14ac:dyDescent="0.3">
      <c r="B41" s="768"/>
      <c r="C41" s="769"/>
      <c r="D41" s="573" t="s">
        <v>78</v>
      </c>
      <c r="E41" s="59">
        <v>830</v>
      </c>
      <c r="F41" s="59">
        <v>0</v>
      </c>
      <c r="G41" s="59">
        <v>2</v>
      </c>
      <c r="H41" s="267" t="s">
        <v>176</v>
      </c>
      <c r="I41" s="267" t="s">
        <v>176</v>
      </c>
      <c r="J41" s="267" t="s">
        <v>176</v>
      </c>
      <c r="K41" s="59">
        <v>6</v>
      </c>
      <c r="L41" s="267" t="s">
        <v>176</v>
      </c>
      <c r="M41" s="48">
        <v>0.24096385542168675</v>
      </c>
      <c r="N41" s="267" t="s">
        <v>176</v>
      </c>
      <c r="O41" s="267" t="s">
        <v>176</v>
      </c>
      <c r="P41" s="267" t="s">
        <v>176</v>
      </c>
      <c r="Q41" s="33">
        <v>0.72289156626506024</v>
      </c>
      <c r="R41" s="267" t="s">
        <v>176</v>
      </c>
      <c r="S41" s="175">
        <v>3</v>
      </c>
    </row>
    <row r="42" spans="2:19" x14ac:dyDescent="0.25">
      <c r="B42" s="748" t="s">
        <v>21</v>
      </c>
      <c r="C42" s="749"/>
      <c r="D42" s="749"/>
      <c r="E42" s="35">
        <v>2988.8</v>
      </c>
      <c r="F42" s="36">
        <v>0</v>
      </c>
      <c r="G42" s="36">
        <v>18</v>
      </c>
      <c r="H42" s="606" t="s">
        <v>176</v>
      </c>
      <c r="I42" s="606" t="s">
        <v>176</v>
      </c>
      <c r="J42" s="606" t="s">
        <v>176</v>
      </c>
      <c r="K42" s="36">
        <v>343</v>
      </c>
      <c r="L42" s="606" t="s">
        <v>176</v>
      </c>
      <c r="M42" s="38">
        <v>0.60224839400428298</v>
      </c>
      <c r="N42" s="606" t="s">
        <v>176</v>
      </c>
      <c r="O42" s="606" t="s">
        <v>176</v>
      </c>
      <c r="P42" s="606" t="s">
        <v>176</v>
      </c>
      <c r="Q42" s="35">
        <v>11.476177730192701</v>
      </c>
      <c r="R42" s="606" t="s">
        <v>176</v>
      </c>
      <c r="S42" s="403">
        <v>19.0555555555556</v>
      </c>
    </row>
    <row r="43" spans="2:19" x14ac:dyDescent="0.25">
      <c r="B43" s="763" t="s">
        <v>39</v>
      </c>
      <c r="C43" s="764"/>
      <c r="D43" s="764"/>
      <c r="E43" s="39">
        <v>5450.1989999999996</v>
      </c>
      <c r="F43" s="40">
        <v>0</v>
      </c>
      <c r="G43" s="40">
        <v>76</v>
      </c>
      <c r="H43" s="616" t="s">
        <v>176</v>
      </c>
      <c r="I43" s="616" t="s">
        <v>176</v>
      </c>
      <c r="J43" s="616" t="s">
        <v>176</v>
      </c>
      <c r="K43" s="39">
        <v>1875.9</v>
      </c>
      <c r="L43" s="616" t="s">
        <v>176</v>
      </c>
      <c r="M43" s="42">
        <v>1.39444449643031</v>
      </c>
      <c r="N43" s="616" t="s">
        <v>176</v>
      </c>
      <c r="O43" s="616" t="s">
        <v>176</v>
      </c>
      <c r="P43" s="616" t="s">
        <v>176</v>
      </c>
      <c r="Q43" s="39">
        <v>34.418926721758197</v>
      </c>
      <c r="R43" s="616" t="s">
        <v>176</v>
      </c>
      <c r="S43" s="421">
        <v>24.682894736842101</v>
      </c>
    </row>
    <row r="44" spans="2:19" ht="15.75" thickBot="1" x14ac:dyDescent="0.3">
      <c r="B44" s="664" t="s">
        <v>22</v>
      </c>
      <c r="C44" s="665"/>
      <c r="D44" s="665"/>
      <c r="E44" s="44">
        <v>11642.913075</v>
      </c>
      <c r="F44" s="37">
        <v>0</v>
      </c>
      <c r="G44" s="37">
        <v>128</v>
      </c>
      <c r="H44" s="607" t="s">
        <v>176</v>
      </c>
      <c r="I44" s="607" t="s">
        <v>176</v>
      </c>
      <c r="J44" s="607" t="s">
        <v>176</v>
      </c>
      <c r="K44" s="44">
        <v>2511.4</v>
      </c>
      <c r="L44" s="607" t="s">
        <v>176</v>
      </c>
      <c r="M44" s="46">
        <v>1.0993812216535901</v>
      </c>
      <c r="N44" s="607" t="s">
        <v>176</v>
      </c>
      <c r="O44" s="607" t="s">
        <v>176</v>
      </c>
      <c r="P44" s="607" t="s">
        <v>176</v>
      </c>
      <c r="Q44" s="44">
        <v>21.5702031254751</v>
      </c>
      <c r="R44" s="607" t="s">
        <v>176</v>
      </c>
      <c r="S44" s="392">
        <v>19.620312500000001</v>
      </c>
    </row>
    <row r="45" spans="2:19" ht="15.75" thickBot="1" x14ac:dyDescent="0.3"/>
    <row r="46" spans="2:19" ht="45.75" thickBot="1" x14ac:dyDescent="0.3">
      <c r="B46" s="771" t="s">
        <v>128</v>
      </c>
      <c r="C46" s="772"/>
      <c r="D46" s="265" t="s">
        <v>4</v>
      </c>
      <c r="E46" s="261" t="s">
        <v>5</v>
      </c>
      <c r="F46" s="261" t="s">
        <v>6</v>
      </c>
      <c r="G46" s="261" t="s">
        <v>7</v>
      </c>
      <c r="H46" s="261" t="s">
        <v>8</v>
      </c>
      <c r="I46" s="261" t="s">
        <v>9</v>
      </c>
      <c r="J46" s="262" t="s">
        <v>10</v>
      </c>
      <c r="K46" s="261" t="s">
        <v>11</v>
      </c>
      <c r="L46" s="261" t="s">
        <v>12</v>
      </c>
      <c r="M46" s="261" t="s">
        <v>13</v>
      </c>
      <c r="N46" s="261" t="s">
        <v>14</v>
      </c>
      <c r="O46" s="261" t="s">
        <v>15</v>
      </c>
      <c r="P46" s="262" t="s">
        <v>16</v>
      </c>
      <c r="Q46" s="261" t="s">
        <v>17</v>
      </c>
      <c r="R46" s="261" t="s">
        <v>18</v>
      </c>
      <c r="S46" s="575" t="s">
        <v>19</v>
      </c>
    </row>
    <row r="47" spans="2:19" x14ac:dyDescent="0.25">
      <c r="B47" s="668" t="s">
        <v>20</v>
      </c>
      <c r="C47" s="767"/>
      <c r="D47" s="563" t="s">
        <v>71</v>
      </c>
      <c r="E47" s="23">
        <v>348</v>
      </c>
      <c r="F47" s="23">
        <v>0</v>
      </c>
      <c r="G47" s="23">
        <v>1</v>
      </c>
      <c r="H47" s="172" t="s">
        <v>176</v>
      </c>
      <c r="I47" s="172" t="s">
        <v>176</v>
      </c>
      <c r="J47" s="172" t="s">
        <v>176</v>
      </c>
      <c r="K47" s="23">
        <v>2</v>
      </c>
      <c r="L47" s="172" t="s">
        <v>176</v>
      </c>
      <c r="M47" s="25">
        <v>0.28735632183908044</v>
      </c>
      <c r="N47" s="172" t="s">
        <v>176</v>
      </c>
      <c r="O47" s="172" t="s">
        <v>176</v>
      </c>
      <c r="P47" s="172" t="s">
        <v>176</v>
      </c>
      <c r="Q47" s="22">
        <v>0.57471264367816088</v>
      </c>
      <c r="R47" s="172" t="s">
        <v>176</v>
      </c>
      <c r="S47" s="156">
        <v>2</v>
      </c>
    </row>
    <row r="48" spans="2:19" x14ac:dyDescent="0.25">
      <c r="B48" s="668"/>
      <c r="C48" s="767"/>
      <c r="D48" s="564" t="s">
        <v>72</v>
      </c>
      <c r="E48" s="29">
        <v>1004</v>
      </c>
      <c r="F48" s="29">
        <v>0</v>
      </c>
      <c r="G48" s="29">
        <v>5</v>
      </c>
      <c r="H48" s="110" t="s">
        <v>176</v>
      </c>
      <c r="I48" s="110" t="s">
        <v>176</v>
      </c>
      <c r="J48" s="110" t="s">
        <v>176</v>
      </c>
      <c r="K48" s="29">
        <v>425</v>
      </c>
      <c r="L48" s="110" t="s">
        <v>176</v>
      </c>
      <c r="M48" s="31">
        <v>0.49800796812749004</v>
      </c>
      <c r="N48" s="110" t="s">
        <v>176</v>
      </c>
      <c r="O48" s="110" t="s">
        <v>176</v>
      </c>
      <c r="P48" s="110" t="s">
        <v>176</v>
      </c>
      <c r="Q48" s="28">
        <v>42.330677290836654</v>
      </c>
      <c r="R48" s="110" t="s">
        <v>176</v>
      </c>
      <c r="S48" s="173">
        <v>85</v>
      </c>
    </row>
    <row r="49" spans="2:19" x14ac:dyDescent="0.25">
      <c r="B49" s="668"/>
      <c r="C49" s="767"/>
      <c r="D49" s="564" t="s">
        <v>74</v>
      </c>
      <c r="E49" s="29">
        <v>250</v>
      </c>
      <c r="F49" s="29">
        <v>1</v>
      </c>
      <c r="G49" s="29">
        <v>10</v>
      </c>
      <c r="H49" s="110" t="s">
        <v>176</v>
      </c>
      <c r="I49" s="110" t="s">
        <v>176</v>
      </c>
      <c r="J49" s="110" t="s">
        <v>176</v>
      </c>
      <c r="K49" s="29">
        <v>82</v>
      </c>
      <c r="L49" s="110" t="s">
        <v>176</v>
      </c>
      <c r="M49" s="31">
        <v>4</v>
      </c>
      <c r="N49" s="110" t="s">
        <v>176</v>
      </c>
      <c r="O49" s="110" t="s">
        <v>176</v>
      </c>
      <c r="P49" s="110" t="s">
        <v>176</v>
      </c>
      <c r="Q49" s="28">
        <v>32.800000000000004</v>
      </c>
      <c r="R49" s="110" t="s">
        <v>176</v>
      </c>
      <c r="S49" s="173">
        <v>8.1999999999999993</v>
      </c>
    </row>
    <row r="50" spans="2:19" x14ac:dyDescent="0.25">
      <c r="B50" s="668"/>
      <c r="C50" s="767"/>
      <c r="D50" s="564" t="s">
        <v>77</v>
      </c>
      <c r="E50" s="29">
        <v>562</v>
      </c>
      <c r="F50" s="29">
        <v>0</v>
      </c>
      <c r="G50" s="29">
        <v>11</v>
      </c>
      <c r="H50" s="110" t="s">
        <v>176</v>
      </c>
      <c r="I50" s="110" t="s">
        <v>176</v>
      </c>
      <c r="J50" s="110" t="s">
        <v>176</v>
      </c>
      <c r="K50" s="29">
        <v>159</v>
      </c>
      <c r="L50" s="110" t="s">
        <v>176</v>
      </c>
      <c r="M50" s="31">
        <v>1.9572953736654803</v>
      </c>
      <c r="N50" s="110" t="s">
        <v>176</v>
      </c>
      <c r="O50" s="110" t="s">
        <v>176</v>
      </c>
      <c r="P50" s="110" t="s">
        <v>176</v>
      </c>
      <c r="Q50" s="28">
        <v>28.291814946619215</v>
      </c>
      <c r="R50" s="110" t="s">
        <v>176</v>
      </c>
      <c r="S50" s="173">
        <v>14.454545454545455</v>
      </c>
    </row>
    <row r="51" spans="2:19" ht="15.75" thickBot="1" x14ac:dyDescent="0.3">
      <c r="B51" s="768"/>
      <c r="C51" s="769"/>
      <c r="D51" s="573" t="s">
        <v>78</v>
      </c>
      <c r="E51" s="59">
        <v>810</v>
      </c>
      <c r="F51" s="59">
        <v>0</v>
      </c>
      <c r="G51" s="59">
        <v>3</v>
      </c>
      <c r="H51" s="267" t="s">
        <v>176</v>
      </c>
      <c r="I51" s="267" t="s">
        <v>176</v>
      </c>
      <c r="J51" s="267" t="s">
        <v>176</v>
      </c>
      <c r="K51" s="59">
        <v>125</v>
      </c>
      <c r="L51" s="267" t="s">
        <v>176</v>
      </c>
      <c r="M51" s="48">
        <v>0.37037037037037035</v>
      </c>
      <c r="N51" s="267" t="s">
        <v>176</v>
      </c>
      <c r="O51" s="267" t="s">
        <v>176</v>
      </c>
      <c r="P51" s="267" t="s">
        <v>176</v>
      </c>
      <c r="Q51" s="33">
        <v>15.432098765432098</v>
      </c>
      <c r="R51" s="267" t="s">
        <v>176</v>
      </c>
      <c r="S51" s="175">
        <v>41.666666666666664</v>
      </c>
    </row>
    <row r="52" spans="2:19" x14ac:dyDescent="0.25">
      <c r="B52" s="748" t="s">
        <v>21</v>
      </c>
      <c r="C52" s="749"/>
      <c r="D52" s="749"/>
      <c r="E52" s="36">
        <v>2974</v>
      </c>
      <c r="F52" s="36">
        <v>1</v>
      </c>
      <c r="G52" s="36">
        <v>30</v>
      </c>
      <c r="H52" s="606" t="s">
        <v>176</v>
      </c>
      <c r="I52" s="606" t="s">
        <v>176</v>
      </c>
      <c r="J52" s="606" t="s">
        <v>176</v>
      </c>
      <c r="K52" s="36">
        <v>793</v>
      </c>
      <c r="L52" s="606" t="s">
        <v>176</v>
      </c>
      <c r="M52" s="38">
        <v>1.0087424344317399</v>
      </c>
      <c r="N52" s="606" t="s">
        <v>176</v>
      </c>
      <c r="O52" s="606" t="s">
        <v>176</v>
      </c>
      <c r="P52" s="606" t="s">
        <v>176</v>
      </c>
      <c r="Q52" s="35">
        <v>26.664425016812402</v>
      </c>
      <c r="R52" s="606" t="s">
        <v>176</v>
      </c>
      <c r="S52" s="403">
        <v>26.433333333333302</v>
      </c>
    </row>
    <row r="53" spans="2:19" x14ac:dyDescent="0.25">
      <c r="B53" s="763" t="s">
        <v>39</v>
      </c>
      <c r="C53" s="764"/>
      <c r="D53" s="764"/>
      <c r="E53" s="39">
        <v>5309.7739999999994</v>
      </c>
      <c r="F53" s="40">
        <v>1</v>
      </c>
      <c r="G53" s="40">
        <v>101</v>
      </c>
      <c r="H53" s="616" t="s">
        <v>176</v>
      </c>
      <c r="I53" s="616" t="s">
        <v>176</v>
      </c>
      <c r="J53" s="616" t="s">
        <v>176</v>
      </c>
      <c r="K53" s="40">
        <v>1731.5</v>
      </c>
      <c r="L53" s="616" t="s">
        <v>176</v>
      </c>
      <c r="M53" s="42">
        <v>1.9021525209924199</v>
      </c>
      <c r="N53" s="616" t="s">
        <v>176</v>
      </c>
      <c r="O53" s="616" t="s">
        <v>176</v>
      </c>
      <c r="P53" s="616" t="s">
        <v>176</v>
      </c>
      <c r="Q53" s="39">
        <v>32.609674159389797</v>
      </c>
      <c r="R53" s="616" t="s">
        <v>176</v>
      </c>
      <c r="S53" s="421">
        <v>17.143564356435601</v>
      </c>
    </row>
    <row r="54" spans="2:19" ht="15.75" thickBot="1" x14ac:dyDescent="0.3">
      <c r="B54" s="664" t="s">
        <v>22</v>
      </c>
      <c r="C54" s="665"/>
      <c r="D54" s="665"/>
      <c r="E54" s="44">
        <v>11468.874</v>
      </c>
      <c r="F54" s="37">
        <v>2</v>
      </c>
      <c r="G54" s="37">
        <v>140</v>
      </c>
      <c r="H54" s="607" t="s">
        <v>176</v>
      </c>
      <c r="I54" s="607" t="s">
        <v>176</v>
      </c>
      <c r="J54" s="607" t="s">
        <v>176</v>
      </c>
      <c r="K54" s="44">
        <v>2439.5</v>
      </c>
      <c r="L54" s="607" t="s">
        <v>176</v>
      </c>
      <c r="M54" s="46">
        <v>1.22069524872276</v>
      </c>
      <c r="N54" s="607" t="s">
        <v>176</v>
      </c>
      <c r="O54" s="607" t="s">
        <v>176</v>
      </c>
      <c r="P54" s="607" t="s">
        <v>176</v>
      </c>
      <c r="Q54" s="44">
        <v>21.270614708994099</v>
      </c>
      <c r="R54" s="607" t="s">
        <v>176</v>
      </c>
      <c r="S54" s="392">
        <v>17.425000000000001</v>
      </c>
    </row>
  </sheetData>
  <mergeCells count="25">
    <mergeCell ref="B2:C2"/>
    <mergeCell ref="B3:C8"/>
    <mergeCell ref="B9:D9"/>
    <mergeCell ref="B10:D10"/>
    <mergeCell ref="B11:D11"/>
    <mergeCell ref="B13:C13"/>
    <mergeCell ref="B37:C37"/>
    <mergeCell ref="B25:C25"/>
    <mergeCell ref="B26:C32"/>
    <mergeCell ref="B33:D33"/>
    <mergeCell ref="B34:D34"/>
    <mergeCell ref="B35:D35"/>
    <mergeCell ref="B14:C20"/>
    <mergeCell ref="B21:D21"/>
    <mergeCell ref="B22:D22"/>
    <mergeCell ref="B23:D23"/>
    <mergeCell ref="B47:C51"/>
    <mergeCell ref="B52:D52"/>
    <mergeCell ref="B53:D53"/>
    <mergeCell ref="B54:D54"/>
    <mergeCell ref="B38:C41"/>
    <mergeCell ref="B42:D42"/>
    <mergeCell ref="B43:D43"/>
    <mergeCell ref="B44:D44"/>
    <mergeCell ref="B46:C4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B4377-1431-4809-B3FB-B4FCF454739C}">
  <dimension ref="A1:Y115"/>
  <sheetViews>
    <sheetView workbookViewId="0"/>
  </sheetViews>
  <sheetFormatPr defaultRowHeight="15" x14ac:dyDescent="0.25"/>
  <cols>
    <col min="2" max="2" width="10.140625" customWidth="1"/>
    <col min="3" max="3" width="20.85546875" customWidth="1"/>
    <col min="8" max="8" width="2.5703125" customWidth="1"/>
    <col min="10" max="10" width="21" bestFit="1" customWidth="1"/>
    <col min="16" max="16" width="2.28515625" customWidth="1"/>
    <col min="17" max="17" width="3.7109375" customWidth="1"/>
    <col min="19" max="19" width="21" bestFit="1" customWidth="1"/>
  </cols>
  <sheetData>
    <row r="1" spans="1:25" ht="15.75" thickBot="1" x14ac:dyDescent="0.3">
      <c r="A1" s="99"/>
      <c r="B1" s="99"/>
      <c r="C1" s="99"/>
      <c r="D1" s="99"/>
      <c r="E1" s="99"/>
      <c r="F1" s="99"/>
      <c r="G1" s="99"/>
      <c r="H1" s="94"/>
      <c r="I1" s="94"/>
      <c r="J1" s="94"/>
      <c r="K1" s="94"/>
      <c r="L1" s="94"/>
      <c r="M1" s="94"/>
      <c r="N1" s="94"/>
      <c r="O1" s="94"/>
      <c r="P1" s="94"/>
      <c r="Q1" s="99"/>
      <c r="R1" s="99"/>
      <c r="S1" s="99"/>
      <c r="T1" s="99"/>
      <c r="U1" s="99"/>
      <c r="V1" s="99"/>
      <c r="W1" s="99"/>
      <c r="X1" s="99"/>
      <c r="Y1" s="99"/>
    </row>
    <row r="2" spans="1:25" ht="15.75" thickBot="1" x14ac:dyDescent="0.3">
      <c r="A2" s="99"/>
      <c r="B2" s="871" t="s">
        <v>288</v>
      </c>
      <c r="C2" s="872"/>
      <c r="D2" s="872"/>
      <c r="E2" s="872"/>
      <c r="F2" s="873"/>
      <c r="G2" s="99"/>
      <c r="H2" s="94"/>
      <c r="I2" s="793" t="s">
        <v>289</v>
      </c>
      <c r="J2" s="820"/>
      <c r="K2" s="820"/>
      <c r="L2" s="820"/>
      <c r="M2" s="820"/>
      <c r="N2" s="820"/>
      <c r="O2" s="821"/>
      <c r="P2" s="94"/>
      <c r="Q2" s="99"/>
      <c r="R2" s="874" t="s">
        <v>290</v>
      </c>
      <c r="S2" s="875"/>
      <c r="T2" s="875"/>
      <c r="U2" s="875"/>
      <c r="V2" s="875"/>
      <c r="W2" s="875"/>
      <c r="X2" s="876"/>
      <c r="Y2" s="99"/>
    </row>
    <row r="3" spans="1:25" x14ac:dyDescent="0.25">
      <c r="A3" s="99"/>
      <c r="B3" s="822" t="s">
        <v>295</v>
      </c>
      <c r="C3" s="828"/>
      <c r="D3" s="877" t="s">
        <v>178</v>
      </c>
      <c r="E3" s="878"/>
      <c r="F3" s="879"/>
      <c r="G3" s="99"/>
      <c r="H3" s="94"/>
      <c r="I3" s="822" t="s">
        <v>199</v>
      </c>
      <c r="J3" s="828"/>
      <c r="K3" s="880" t="s">
        <v>178</v>
      </c>
      <c r="L3" s="832"/>
      <c r="M3" s="832"/>
      <c r="N3" s="832"/>
      <c r="O3" s="833"/>
      <c r="P3" s="94"/>
      <c r="Q3" s="99"/>
      <c r="R3" s="822" t="s">
        <v>200</v>
      </c>
      <c r="S3" s="828"/>
      <c r="T3" s="834" t="s">
        <v>178</v>
      </c>
      <c r="U3" s="826"/>
      <c r="V3" s="826"/>
      <c r="W3" s="826"/>
      <c r="X3" s="827"/>
      <c r="Y3" s="99"/>
    </row>
    <row r="4" spans="1:25" ht="15.75" thickBot="1" x14ac:dyDescent="0.3">
      <c r="A4" s="99"/>
      <c r="B4" s="829"/>
      <c r="C4" s="830"/>
      <c r="D4" s="352">
        <v>2015</v>
      </c>
      <c r="E4" s="222">
        <v>2016</v>
      </c>
      <c r="F4" s="350">
        <v>2017</v>
      </c>
      <c r="G4" s="99"/>
      <c r="H4" s="102"/>
      <c r="I4" s="829"/>
      <c r="J4" s="830"/>
      <c r="K4" s="352">
        <v>2013</v>
      </c>
      <c r="L4" s="222">
        <v>2014</v>
      </c>
      <c r="M4" s="222">
        <v>2015</v>
      </c>
      <c r="N4" s="222">
        <v>2016</v>
      </c>
      <c r="O4" s="350">
        <v>2017</v>
      </c>
      <c r="P4" s="94"/>
      <c r="Q4" s="138"/>
      <c r="R4" s="824"/>
      <c r="S4" s="855"/>
      <c r="T4" s="352">
        <v>2013</v>
      </c>
      <c r="U4" s="222">
        <v>2014</v>
      </c>
      <c r="V4" s="222">
        <v>2015</v>
      </c>
      <c r="W4" s="222">
        <v>2016</v>
      </c>
      <c r="X4" s="350">
        <v>2017</v>
      </c>
      <c r="Y4" s="99"/>
    </row>
    <row r="5" spans="1:25" x14ac:dyDescent="0.25">
      <c r="A5" s="99"/>
      <c r="B5" s="807" t="s">
        <v>179</v>
      </c>
      <c r="C5" s="491" t="s">
        <v>71</v>
      </c>
      <c r="D5" s="433">
        <f>VLOOKUP($C5,'Distribution (large) tables'!$D$26:$S$32,13,FALSE)</f>
        <v>5.4495912806539506</v>
      </c>
      <c r="E5" s="25">
        <f>VLOOKUP($C5,'Distribution (large) tables'!$D$14:$S$20,13,FALSE)</f>
        <v>4.3596730245231612</v>
      </c>
      <c r="F5" s="195">
        <f>VLOOKUP($C5,'Distribution (large) tables'!$D$3:$S$8,13,FALSE)</f>
        <v>5.0802139037433154</v>
      </c>
      <c r="G5" s="99"/>
      <c r="H5" s="94"/>
      <c r="I5" s="807" t="s">
        <v>179</v>
      </c>
      <c r="J5" s="491" t="s">
        <v>71</v>
      </c>
      <c r="K5" s="433">
        <f>VLOOKUP($J5,'Distribution (large) tables'!$D$47:$S$51,10,FALSE)</f>
        <v>0.28735632183908044</v>
      </c>
      <c r="L5" s="25">
        <f>VLOOKUP($J5,'Distribution (large) tables'!$D$38:$S$41,10,FALSE)</f>
        <v>0.554016620498615</v>
      </c>
      <c r="M5" s="25">
        <f>VLOOKUP($J5,'Distribution (large) tables'!$D$26:$S$32,10,FALSE)</f>
        <v>1.6348773841961852</v>
      </c>
      <c r="N5" s="25">
        <f>VLOOKUP($J5,'Distribution (large) tables'!$D$14:$S$20,10,FALSE)</f>
        <v>0.81743869209809261</v>
      </c>
      <c r="O5" s="195">
        <f>VLOOKUP($J5,'Distribution (large) tables'!$D$3:$S$8,10,FALSE)</f>
        <v>2.4064171122994651</v>
      </c>
      <c r="P5" s="94"/>
      <c r="Q5" s="99"/>
      <c r="R5" s="810" t="s">
        <v>179</v>
      </c>
      <c r="S5" s="587" t="s">
        <v>71</v>
      </c>
      <c r="T5" s="171">
        <f>VLOOKUP($S5,'Distribution (large) tables'!$D$47:$S$51,14,FALSE)</f>
        <v>0.57471264367816088</v>
      </c>
      <c r="U5" s="22">
        <f>VLOOKUP($S5,'Distribution (large) tables'!$D$38:$S$41,14,FALSE)</f>
        <v>51.800554016620502</v>
      </c>
      <c r="V5" s="22">
        <f>VLOOKUP($S5,'Distribution (large) tables'!$D$26:$S$32,14,FALSE)</f>
        <v>70.844686648501366</v>
      </c>
      <c r="W5" s="22">
        <f>VLOOKUP($S5,'Distribution (large) tables'!$D$14:$S$20,14,FALSE)</f>
        <v>1.9073569482288828</v>
      </c>
      <c r="X5" s="156">
        <f>VLOOKUP($S5,'Distribution (large) tables'!$D$3:$S$8,14,FALSE)</f>
        <v>29.946524064171122</v>
      </c>
      <c r="Y5" s="99"/>
    </row>
    <row r="6" spans="1:25" x14ac:dyDescent="0.25">
      <c r="A6" s="99"/>
      <c r="B6" s="808"/>
      <c r="C6" s="429" t="s">
        <v>74</v>
      </c>
      <c r="D6" s="434">
        <f>VLOOKUP($C6,'Distribution (large) tables'!$D$26:$S$32,13,FALSE)</f>
        <v>3.1496062992125986</v>
      </c>
      <c r="E6" s="31">
        <f>VLOOKUP($C6,'Distribution (large) tables'!$D$14:$S$20,13,FALSE)</f>
        <v>9.5940959409594093</v>
      </c>
      <c r="F6" s="55">
        <f>VLOOKUP($C6,'Distribution (large) tables'!$D$3:$S$8,13,FALSE)</f>
        <v>6.3197026022304836</v>
      </c>
      <c r="G6" s="99"/>
      <c r="H6" s="94"/>
      <c r="I6" s="808"/>
      <c r="J6" s="429" t="s">
        <v>74</v>
      </c>
      <c r="K6" s="434">
        <f>VLOOKUP($J6,'Distribution (large) tables'!$D$47:$S$51,10,FALSE)</f>
        <v>4</v>
      </c>
      <c r="L6" s="243">
        <f>VLOOKUP($J6,'Distribution (medium) tables'!$D$55:$S$66,10,FALSE)</f>
        <v>0.93240093240093236</v>
      </c>
      <c r="M6" s="31">
        <f>VLOOKUP($J6,'Distribution (large) tables'!$D$26:$S$32,10,FALSE)</f>
        <v>1.5748031496062993</v>
      </c>
      <c r="N6" s="31">
        <f>VLOOKUP($J6,'Distribution (large) tables'!$D$14:$S$20,10,FALSE)</f>
        <v>4.4280442804428048</v>
      </c>
      <c r="O6" s="55">
        <f>VLOOKUP($J6,'Distribution (large) tables'!$D$3:$S$8,10,FALSE)</f>
        <v>2.9739776951672861</v>
      </c>
      <c r="P6" s="94"/>
      <c r="Q6" s="99"/>
      <c r="R6" s="811"/>
      <c r="S6" s="588" t="s">
        <v>74</v>
      </c>
      <c r="T6" s="95">
        <f>VLOOKUP($S6,'Distribution (large) tables'!$D$47:$S$51,14,FALSE)</f>
        <v>32.800000000000004</v>
      </c>
      <c r="U6" s="239">
        <f>VLOOKUP($S6,'Distribution (medium) tables'!$D$55:$S$66,14,FALSE)</f>
        <v>48.951048951048953</v>
      </c>
      <c r="V6" s="28">
        <f>VLOOKUP($S6,'Distribution (large) tables'!$D$26:$S$32,14,FALSE)</f>
        <v>11.023622047244094</v>
      </c>
      <c r="W6" s="28">
        <f>VLOOKUP($S6,'Distribution (large) tables'!$D$14:$S$20,14,FALSE)</f>
        <v>83.763837638376387</v>
      </c>
      <c r="X6" s="173">
        <f>VLOOKUP($S6,'Distribution (large) tables'!$D$3:$S$8,14,FALSE)</f>
        <v>20.446096654275092</v>
      </c>
      <c r="Y6" s="99"/>
    </row>
    <row r="7" spans="1:25" x14ac:dyDescent="0.25">
      <c r="A7" s="99"/>
      <c r="B7" s="808"/>
      <c r="C7" s="429" t="s">
        <v>77</v>
      </c>
      <c r="D7" s="434">
        <f>VLOOKUP($C7,'Distribution (large) tables'!$D$26:$S$32,13,FALSE)</f>
        <v>5.15625</v>
      </c>
      <c r="E7" s="31">
        <f>VLOOKUP($C7,'Distribution (large) tables'!$D$14:$S$20,13,FALSE)</f>
        <v>2.2831050228310503</v>
      </c>
      <c r="F7" s="55">
        <f>VLOOKUP($C7,'Distribution (large) tables'!$D$3:$S$8,13,FALSE)</f>
        <v>1.3615733736762481</v>
      </c>
      <c r="G7" s="99"/>
      <c r="H7" s="94"/>
      <c r="I7" s="808"/>
      <c r="J7" s="429" t="s">
        <v>77</v>
      </c>
      <c r="K7" s="434">
        <f>VLOOKUP($J7,'Distribution (large) tables'!$D$47:$S$51,10,FALSE)</f>
        <v>1.9572953736654803</v>
      </c>
      <c r="L7" s="31">
        <f>VLOOKUP($J7,'Distribution (large) tables'!$D$38:$S$41,10,FALSE)</f>
        <v>1.1848341232227488</v>
      </c>
      <c r="M7" s="31">
        <f>VLOOKUP($J7,'Distribution (large) tables'!$D$26:$S$32,10,FALSE)</f>
        <v>2.03125</v>
      </c>
      <c r="N7" s="31">
        <f>VLOOKUP($J7,'Distribution (large) tables'!$D$14:$S$20,10,FALSE)</f>
        <v>0.91324200913242004</v>
      </c>
      <c r="O7" s="55">
        <f>VLOOKUP($J7,'Distribution (large) tables'!$D$3:$S$8,10,FALSE)</f>
        <v>0.90771558245083206</v>
      </c>
      <c r="P7" s="94"/>
      <c r="Q7" s="99"/>
      <c r="R7" s="811"/>
      <c r="S7" s="588" t="s">
        <v>77</v>
      </c>
      <c r="T7" s="95">
        <f>VLOOKUP($S7,'Distribution (large) tables'!$D$47:$S$51,14,FALSE)</f>
        <v>28.291814946619215</v>
      </c>
      <c r="U7" s="28">
        <f>VLOOKUP($S7,'Distribution (large) tables'!$D$38:$S$41,14,FALSE)</f>
        <v>5.5856465809072446</v>
      </c>
      <c r="V7" s="28">
        <f>VLOOKUP($S7,'Distribution (large) tables'!$D$26:$S$32,14,FALSE)</f>
        <v>13.750000000000002</v>
      </c>
      <c r="W7" s="28">
        <f>VLOOKUP($S7,'Distribution (large) tables'!$D$14:$S$20,14,FALSE)</f>
        <v>25.418569254185691</v>
      </c>
      <c r="X7" s="173">
        <f>VLOOKUP($S7,'Distribution (large) tables'!$D$3:$S$8,14,FALSE)</f>
        <v>9.2284417549167923</v>
      </c>
      <c r="Y7" s="99"/>
    </row>
    <row r="8" spans="1:25" x14ac:dyDescent="0.25">
      <c r="A8" s="99"/>
      <c r="B8" s="808"/>
      <c r="C8" s="429" t="s">
        <v>78</v>
      </c>
      <c r="D8" s="434">
        <f>VLOOKUP($C8,'Distribution (large) tables'!$D$26:$S$32,13,FALSE)</f>
        <v>3.1472081218274113</v>
      </c>
      <c r="E8" s="31">
        <f>VLOOKUP($C8,'Distribution (large) tables'!$D$14:$S$20,13,FALSE)</f>
        <v>2.5365853658536586</v>
      </c>
      <c r="F8" s="55">
        <f>VLOOKUP($C8,'Distribution (large) tables'!$D$3:$S$8,13,FALSE)</f>
        <v>2.2071733132681213</v>
      </c>
      <c r="G8" s="99"/>
      <c r="H8" s="94"/>
      <c r="I8" s="808"/>
      <c r="J8" s="429" t="s">
        <v>78</v>
      </c>
      <c r="K8" s="434">
        <f>VLOOKUP($J8,'Distribution (large) tables'!$D$47:$S$51,10,FALSE)</f>
        <v>0.37037037037037035</v>
      </c>
      <c r="L8" s="31">
        <f>VLOOKUP($J8,'Distribution (large) tables'!$D$38:$S$41,10,FALSE)</f>
        <v>0.24096385542168675</v>
      </c>
      <c r="M8" s="31">
        <f>VLOOKUP($J8,'Distribution (large) tables'!$D$26:$S$32,10,FALSE)</f>
        <v>0.6091370558375635</v>
      </c>
      <c r="N8" s="31">
        <f>VLOOKUP($J8,'Distribution (large) tables'!$D$14:$S$20,10,FALSE)</f>
        <v>0.29268292682926828</v>
      </c>
      <c r="O8" s="55">
        <f>VLOOKUP($J8,'Distribution (large) tables'!$D$3:$S$8,10,FALSE)</f>
        <v>0.40130423877602206</v>
      </c>
      <c r="P8" s="94"/>
      <c r="Q8" s="99"/>
      <c r="R8" s="811"/>
      <c r="S8" s="588" t="s">
        <v>78</v>
      </c>
      <c r="T8" s="95">
        <f>VLOOKUP($S8,'Distribution (large) tables'!$D$47:$S$51,14,FALSE)</f>
        <v>15.432098765432098</v>
      </c>
      <c r="U8" s="28">
        <f>VLOOKUP($S8,'Distribution (large) tables'!$D$38:$S$41,14,FALSE)</f>
        <v>0.72289156626506024</v>
      </c>
      <c r="V8" s="28">
        <f>VLOOKUP($S8,'Distribution (large) tables'!$D$26:$S$32,14,FALSE)</f>
        <v>1.6243654822335025</v>
      </c>
      <c r="W8" s="28">
        <f>VLOOKUP($S8,'Distribution (large) tables'!$D$14:$S$20,14,FALSE)</f>
        <v>7.0243902439024399</v>
      </c>
      <c r="X8" s="173">
        <f>VLOOKUP($S8,'Distribution (large) tables'!$D$3:$S$8,14,FALSE)</f>
        <v>15.851517431652873</v>
      </c>
      <c r="Y8" s="99"/>
    </row>
    <row r="9" spans="1:25" x14ac:dyDescent="0.25">
      <c r="A9" s="99"/>
      <c r="B9" s="808"/>
      <c r="C9" s="429" t="s">
        <v>68</v>
      </c>
      <c r="D9" s="502">
        <f>VLOOKUP($C9,'Distribution (medium) tables'!$D$37:$S$49,13,FALSE)</f>
        <v>1.2931034482758621</v>
      </c>
      <c r="E9" s="31">
        <f>VLOOKUP($C9,'Distribution (large) tables'!$D$14:$S$20,13,FALSE)</f>
        <v>0.3003003003003003</v>
      </c>
      <c r="F9" s="55">
        <f>VLOOKUP($C9,'Distribution (large) tables'!$D$3:$S$8,13,FALSE)</f>
        <v>0.60790273556231</v>
      </c>
      <c r="G9" s="99"/>
      <c r="H9" s="94"/>
      <c r="I9" s="808"/>
      <c r="J9" s="429" t="s">
        <v>68</v>
      </c>
      <c r="K9" s="502">
        <f>VLOOKUP($J9,'Distribution (medium) tables'!$D$72:$S$84,10,FALSE)</f>
        <v>0.41322314049586778</v>
      </c>
      <c r="L9" s="243">
        <f>VLOOKUP($J9,'Distribution (medium) tables'!$D$55:$S$66,10,FALSE)</f>
        <v>0.42881646655231564</v>
      </c>
      <c r="M9" s="243">
        <f>VLOOKUP($J9,'Distribution (medium) tables'!$D$37:$S$49,10,FALSE)</f>
        <v>0.43103448275862066</v>
      </c>
      <c r="N9" s="31">
        <f>VLOOKUP($J9,'Distribution (large) tables'!$D$14:$S$20,10,FALSE)</f>
        <v>0.3003003003003003</v>
      </c>
      <c r="O9" s="55">
        <f>VLOOKUP($J9,'Distribution (large) tables'!$D$3:$S$8,10,FALSE)</f>
        <v>0</v>
      </c>
      <c r="P9" s="94"/>
      <c r="Q9" s="99"/>
      <c r="R9" s="811"/>
      <c r="S9" s="588" t="s">
        <v>68</v>
      </c>
      <c r="T9" s="626">
        <f>VLOOKUP($S9,'Distribution (medium) tables'!$D$72:$S$84,14,FALSE)</f>
        <v>2.0661157024793391</v>
      </c>
      <c r="U9" s="239">
        <f>VLOOKUP($S9,'Distribution (medium) tables'!$D$55:$S$66,14,FALSE)</f>
        <v>10.205831903945112</v>
      </c>
      <c r="V9" s="239">
        <f>VLOOKUP($S9,'Distribution (medium) tables'!$D$37:$S$49,14,FALSE)</f>
        <v>8.1896551724137936</v>
      </c>
      <c r="W9" s="28">
        <f>VLOOKUP($S9,'Distribution (large) tables'!$D$14:$S$20,14,FALSE)</f>
        <v>9.0090090090090094</v>
      </c>
      <c r="X9" s="173">
        <f>VLOOKUP($S9,'Distribution (large) tables'!$D$3:$S$8,14,FALSE)</f>
        <v>0</v>
      </c>
      <c r="Y9" s="99"/>
    </row>
    <row r="10" spans="1:25" ht="15.75" thickBot="1" x14ac:dyDescent="0.3">
      <c r="A10" s="99"/>
      <c r="B10" s="809"/>
      <c r="C10" s="428" t="s">
        <v>69</v>
      </c>
      <c r="D10" s="503">
        <f>VLOOKUP($C10,'Distribution (medium) tables'!$D$37:$S$49,13,FALSE)</f>
        <v>4.4334975369458132</v>
      </c>
      <c r="E10" s="54">
        <f>VLOOKUP($C10,'Distribution (large) tables'!$D$14:$S$20,13,FALSE)</f>
        <v>1.3071895424836601</v>
      </c>
      <c r="F10" s="57">
        <f>VLOOKUP($C10,'Distribution (large) tables'!$D$3:$S$8,13,FALSE)</f>
        <v>2.9661016949152543</v>
      </c>
      <c r="G10" s="99"/>
      <c r="H10" s="94"/>
      <c r="I10" s="809"/>
      <c r="J10" s="428" t="s">
        <v>69</v>
      </c>
      <c r="K10" s="503">
        <f>VLOOKUP($J10,'Distribution (medium) tables'!$D$72:$S$84,10,FALSE)</f>
        <v>0</v>
      </c>
      <c r="L10" s="322">
        <f>VLOOKUP($J10,'Distribution (medium) tables'!$D$55:$S$66,10,FALSE)</f>
        <v>1.4018691588785046</v>
      </c>
      <c r="M10" s="322">
        <f>VLOOKUP($J10,'Distribution (medium) tables'!$D$37:$S$49,10,FALSE)</f>
        <v>0.98522167487684731</v>
      </c>
      <c r="N10" s="54">
        <f>VLOOKUP($J10,'Distribution (large) tables'!$D$14:$S$20,10,FALSE)</f>
        <v>0.32679738562091504</v>
      </c>
      <c r="O10" s="57">
        <f>VLOOKUP($J10,'Distribution (large) tables'!$D$3:$S$8,10,FALSE)</f>
        <v>1.0593220338983051</v>
      </c>
      <c r="P10" s="94"/>
      <c r="Q10" s="99"/>
      <c r="R10" s="811"/>
      <c r="S10" s="588" t="s">
        <v>69</v>
      </c>
      <c r="T10" s="630">
        <f>VLOOKUP($S10,'Distribution (medium) tables'!$D$72:$S$84,14,FALSE)</f>
        <v>0</v>
      </c>
      <c r="U10" s="282">
        <f>VLOOKUP($S10,'Distribution (medium) tables'!$D$55:$S$66,14,FALSE)</f>
        <v>30.373831775700932</v>
      </c>
      <c r="V10" s="282">
        <f>VLOOKUP($S10,'Distribution (medium) tables'!$D$37:$S$49,14,FALSE)</f>
        <v>20.19704433497537</v>
      </c>
      <c r="W10" s="52">
        <f>VLOOKUP($S10,'Distribution (large) tables'!$D$14:$S$20,14,FALSE)</f>
        <v>7.18954248366013</v>
      </c>
      <c r="X10" s="343">
        <f>VLOOKUP($S10,'Distribution (large) tables'!$D$3:$S$8,14,FALSE)</f>
        <v>11.864406779661017</v>
      </c>
      <c r="Y10" s="99"/>
    </row>
    <row r="11" spans="1:25" x14ac:dyDescent="0.25">
      <c r="A11" s="99"/>
      <c r="B11" s="866" t="s">
        <v>149</v>
      </c>
      <c r="C11" s="867"/>
      <c r="D11" s="452">
        <f>'Distribution (large) tables'!P33</f>
        <v>5.0468968286785376</v>
      </c>
      <c r="E11" s="453">
        <f>'Distribution (large) tables'!P21</f>
        <v>2.958259804960897</v>
      </c>
      <c r="F11" s="507">
        <f>'Distribution (large) tables'!P9</f>
        <v>2.6759087611832002</v>
      </c>
      <c r="G11" s="99"/>
      <c r="H11" s="94"/>
      <c r="I11" s="868" t="s">
        <v>149</v>
      </c>
      <c r="J11" s="869"/>
      <c r="K11" s="452">
        <f>'Distribution (large) tables'!M52</f>
        <v>1.0087424344317399</v>
      </c>
      <c r="L11" s="453">
        <f>'Distribution (large) tables'!M42</f>
        <v>0.60224839400428298</v>
      </c>
      <c r="M11" s="453">
        <f>'Distribution (large) tables'!M33</f>
        <v>1.3107416879795399</v>
      </c>
      <c r="N11" s="453">
        <f>'Distribution (large) tables'!M21</f>
        <v>0.82493125572868897</v>
      </c>
      <c r="O11" s="507">
        <f>'Distribution (large) tables'!M9</f>
        <v>1.0316756669622</v>
      </c>
      <c r="P11" s="94"/>
      <c r="Q11" s="99"/>
      <c r="R11" s="815" t="s">
        <v>149</v>
      </c>
      <c r="S11" s="870"/>
      <c r="T11" s="483">
        <f>'Distribution (large) tables'!Q52</f>
        <v>26.664425016812402</v>
      </c>
      <c r="U11" s="484">
        <f>'Distribution (large) tables'!Q42</f>
        <v>11.476177730192701</v>
      </c>
      <c r="V11" s="484">
        <f>'Distribution (large) tables'!Q33</f>
        <v>15.7289002557545</v>
      </c>
      <c r="W11" s="484">
        <f>'Distribution (large) tables'!Q21</f>
        <v>18.148487626031201</v>
      </c>
      <c r="X11" s="481">
        <f>'Distribution (large) tables'!Q9</f>
        <v>14.2500201499154</v>
      </c>
      <c r="Y11" s="99"/>
    </row>
    <row r="12" spans="1:25" x14ac:dyDescent="0.25">
      <c r="A12" s="99"/>
      <c r="B12" s="799" t="s">
        <v>144</v>
      </c>
      <c r="C12" s="862"/>
      <c r="D12" s="448">
        <f>'Distribution (large) tables'!P34</f>
        <v>5.456847474980175</v>
      </c>
      <c r="E12" s="449">
        <f>'Distribution (large) tables'!P22</f>
        <v>4.0770425484287607</v>
      </c>
      <c r="F12" s="508">
        <f>'Distribution (large) tables'!P10</f>
        <v>3.5956549156891899</v>
      </c>
      <c r="G12" s="99"/>
      <c r="H12" s="94"/>
      <c r="I12" s="801" t="s">
        <v>144</v>
      </c>
      <c r="J12" s="802"/>
      <c r="K12" s="448">
        <f>'Distribution (large) tables'!M53</f>
        <v>1.9021525209924199</v>
      </c>
      <c r="L12" s="449">
        <f>'Distribution (large) tables'!M43</f>
        <v>1.39444449643031</v>
      </c>
      <c r="M12" s="449">
        <f>'Distribution (large) tables'!M34</f>
        <v>1.83025852950807</v>
      </c>
      <c r="N12" s="449">
        <f>'Distribution (large) tables'!M22</f>
        <v>1.43773633943112</v>
      </c>
      <c r="O12" s="508">
        <f>'Distribution (large) tables'!M10</f>
        <v>1.73394526391103</v>
      </c>
      <c r="P12" s="94"/>
      <c r="Q12" s="99"/>
      <c r="R12" s="801" t="s">
        <v>144</v>
      </c>
      <c r="S12" s="863"/>
      <c r="T12" s="483">
        <f>'Distribution (large) tables'!Q53</f>
        <v>32.609674159389797</v>
      </c>
      <c r="U12" s="484">
        <f>'Distribution (large) tables'!Q43</f>
        <v>34.418926721758197</v>
      </c>
      <c r="V12" s="484">
        <f>'Distribution (large) tables'!Q34</f>
        <v>27.862025594701301</v>
      </c>
      <c r="W12" s="484">
        <f>'Distribution (large) tables'!Q22</f>
        <v>18.469382206538199</v>
      </c>
      <c r="X12" s="506">
        <f>'Distribution (large) tables'!Q10</f>
        <v>22.313137738223499</v>
      </c>
      <c r="Y12" s="99"/>
    </row>
    <row r="13" spans="1:25" ht="15.75" thickBot="1" x14ac:dyDescent="0.3">
      <c r="A13" s="99"/>
      <c r="B13" s="803" t="s">
        <v>142</v>
      </c>
      <c r="C13" s="864"/>
      <c r="D13" s="336">
        <f>'Distribution (large) tables'!P35</f>
        <v>3.6823885343605545</v>
      </c>
      <c r="E13" s="337">
        <f>'Distribution (large) tables'!P23</f>
        <v>2.857308051536414</v>
      </c>
      <c r="F13" s="338">
        <f>'Distribution (large) tables'!P11</f>
        <v>2.5035164620209001</v>
      </c>
      <c r="G13" s="99"/>
      <c r="H13" s="94"/>
      <c r="I13" s="805" t="s">
        <v>142</v>
      </c>
      <c r="J13" s="806"/>
      <c r="K13" s="336">
        <f>'Distribution (large) tables'!M54</f>
        <v>1.22069524872276</v>
      </c>
      <c r="L13" s="337">
        <f>'Distribution (large) tables'!M44</f>
        <v>1.0993812216535901</v>
      </c>
      <c r="M13" s="337">
        <f>'Distribution (large) tables'!M35</f>
        <v>1.2192603044153101</v>
      </c>
      <c r="N13" s="337">
        <f>'Distribution (large) tables'!M23</f>
        <v>0.94836664297513495</v>
      </c>
      <c r="O13" s="338">
        <f>'Distribution (large) tables'!M11</f>
        <v>1.07539366925296</v>
      </c>
      <c r="P13" s="94"/>
      <c r="Q13" s="99"/>
      <c r="R13" s="805" t="s">
        <v>142</v>
      </c>
      <c r="S13" s="865"/>
      <c r="T13" s="589">
        <f>'Distribution (large) tables'!Q54</f>
        <v>21.270614708994099</v>
      </c>
      <c r="U13" s="536">
        <f>'Distribution (large) tables'!Q44</f>
        <v>21.5702031254751</v>
      </c>
      <c r="V13" s="536">
        <f>'Distribution (large) tables'!Q35</f>
        <v>18.333780119100499</v>
      </c>
      <c r="W13" s="536">
        <f>'Distribution (large) tables'!Q23</f>
        <v>12.6506889806041</v>
      </c>
      <c r="X13" s="349">
        <f>'Distribution (large) tables'!Q11</f>
        <v>14.6640680739334</v>
      </c>
      <c r="Y13" s="99"/>
    </row>
    <row r="14" spans="1:25" x14ac:dyDescent="0.25">
      <c r="A14" s="99"/>
      <c r="B14" s="99"/>
      <c r="C14" s="99"/>
      <c r="D14" s="99"/>
      <c r="E14" s="99"/>
      <c r="F14" s="99"/>
      <c r="G14" s="99"/>
      <c r="H14" s="94"/>
      <c r="I14" s="94"/>
      <c r="J14" s="94"/>
      <c r="K14" s="94"/>
      <c r="L14" s="94"/>
      <c r="M14" s="94"/>
      <c r="N14" s="94"/>
      <c r="O14" s="94"/>
      <c r="P14" s="94"/>
      <c r="Q14" s="99"/>
      <c r="R14" s="99"/>
      <c r="S14" s="99"/>
      <c r="T14" s="99"/>
      <c r="U14" s="99"/>
      <c r="V14" s="99"/>
      <c r="W14" s="99"/>
      <c r="X14" s="99"/>
      <c r="Y14" s="99"/>
    </row>
    <row r="15" spans="1:25" x14ac:dyDescent="0.25">
      <c r="A15" s="99"/>
      <c r="B15" s="712" t="s">
        <v>181</v>
      </c>
      <c r="C15" s="712"/>
      <c r="D15" s="712"/>
      <c r="E15" s="712"/>
      <c r="F15" s="99">
        <v>1</v>
      </c>
      <c r="G15" s="99"/>
      <c r="H15" s="94"/>
      <c r="I15" s="94"/>
      <c r="J15" s="94"/>
      <c r="K15" s="792" t="s">
        <v>181</v>
      </c>
      <c r="L15" s="792"/>
      <c r="M15" s="792"/>
      <c r="N15" s="792"/>
      <c r="O15" s="94">
        <v>1</v>
      </c>
      <c r="P15" s="94"/>
      <c r="Q15" s="99"/>
      <c r="R15" s="99"/>
      <c r="S15" s="99"/>
      <c r="T15" s="861" t="s">
        <v>181</v>
      </c>
      <c r="U15" s="861"/>
      <c r="V15" s="861"/>
      <c r="W15" s="861"/>
      <c r="X15" s="99">
        <v>1</v>
      </c>
      <c r="Y15" s="99"/>
    </row>
    <row r="16" spans="1:25" hidden="1" x14ac:dyDescent="0.25">
      <c r="A16" s="99"/>
      <c r="B16" s="99"/>
      <c r="C16" s="99"/>
      <c r="D16" s="99">
        <v>1</v>
      </c>
      <c r="E16" s="99">
        <v>2</v>
      </c>
      <c r="F16" s="99">
        <v>3</v>
      </c>
      <c r="G16" s="99"/>
      <c r="H16" s="94"/>
      <c r="I16" s="94"/>
      <c r="J16" s="94"/>
      <c r="K16" s="94">
        <v>1</v>
      </c>
      <c r="L16" s="94">
        <v>2</v>
      </c>
      <c r="M16" s="94">
        <v>3</v>
      </c>
      <c r="N16" s="94">
        <v>4</v>
      </c>
      <c r="O16" s="94">
        <v>5</v>
      </c>
      <c r="P16" s="94"/>
      <c r="Q16" s="99"/>
      <c r="R16" s="99"/>
      <c r="S16" s="99"/>
      <c r="T16" s="99">
        <v>1</v>
      </c>
      <c r="U16" s="99">
        <v>2</v>
      </c>
      <c r="V16" s="99">
        <v>3</v>
      </c>
      <c r="W16" s="99">
        <v>4</v>
      </c>
      <c r="X16" s="99">
        <v>5</v>
      </c>
      <c r="Y16" s="99"/>
    </row>
    <row r="17" spans="1:25" ht="15.75" thickBot="1" x14ac:dyDescent="0.3">
      <c r="A17" s="99"/>
      <c r="B17" s="99"/>
      <c r="C17" s="99"/>
      <c r="D17" s="99"/>
      <c r="E17" s="99"/>
      <c r="F17" s="99"/>
      <c r="G17" s="99"/>
      <c r="H17" s="94"/>
      <c r="I17" s="94"/>
      <c r="J17" s="94"/>
      <c r="K17" s="94"/>
      <c r="L17" s="94"/>
      <c r="M17" s="94"/>
      <c r="N17" s="94"/>
      <c r="O17" s="94"/>
      <c r="P17" s="94"/>
      <c r="Q17" s="99"/>
      <c r="R17" s="99"/>
      <c r="S17" s="99"/>
      <c r="T17" s="99"/>
      <c r="U17" s="99"/>
      <c r="V17" s="99"/>
      <c r="W17" s="99"/>
      <c r="X17" s="99"/>
      <c r="Y17" s="99"/>
    </row>
    <row r="18" spans="1:25" ht="15.75" thickBot="1" x14ac:dyDescent="0.3">
      <c r="A18" s="99"/>
      <c r="B18" s="99"/>
      <c r="C18" s="583" t="s">
        <v>291</v>
      </c>
      <c r="D18" s="584">
        <v>2015</v>
      </c>
      <c r="E18" s="584">
        <v>2016</v>
      </c>
      <c r="F18" s="585">
        <v>2017</v>
      </c>
      <c r="G18" s="99"/>
      <c r="H18" s="94"/>
      <c r="I18" s="94"/>
      <c r="J18" s="583" t="s">
        <v>180</v>
      </c>
      <c r="K18" s="584">
        <v>2013</v>
      </c>
      <c r="L18" s="584">
        <v>2014</v>
      </c>
      <c r="M18" s="584">
        <v>2015</v>
      </c>
      <c r="N18" s="584">
        <v>2016</v>
      </c>
      <c r="O18" s="585">
        <v>2017</v>
      </c>
      <c r="P18" s="94"/>
      <c r="Q18" s="99"/>
      <c r="R18" s="99"/>
      <c r="S18" s="583" t="s">
        <v>185</v>
      </c>
      <c r="T18" s="584">
        <v>2013</v>
      </c>
      <c r="U18" s="584">
        <v>2014</v>
      </c>
      <c r="V18" s="584">
        <v>2015</v>
      </c>
      <c r="W18" s="584">
        <v>2016</v>
      </c>
      <c r="X18" s="585">
        <v>2017</v>
      </c>
      <c r="Y18" s="99"/>
    </row>
    <row r="19" spans="1:25" ht="15.75" thickBot="1" x14ac:dyDescent="0.3">
      <c r="A19" s="99"/>
      <c r="B19" s="99"/>
      <c r="C19" s="431" t="str">
        <f>INDEX($C$5:$C$10,$F$15,1)</f>
        <v>D75</v>
      </c>
      <c r="D19" s="11">
        <f>INDEX($D$5:$F$10,$F$15,D$16)</f>
        <v>5.4495912806539506</v>
      </c>
      <c r="E19" s="11">
        <f>INDEX($D$5:$F$10,$F$15,E$16)</f>
        <v>4.3596730245231612</v>
      </c>
      <c r="F19" s="56">
        <f>INDEX($D$5:$F$10,$F$15,F$16)</f>
        <v>5.0802139037433154</v>
      </c>
      <c r="G19" s="99"/>
      <c r="H19" s="94"/>
      <c r="I19" s="94"/>
      <c r="J19" s="182" t="str">
        <f>INDEX($J$5:$J$10,$O$15,1)</f>
        <v>D75</v>
      </c>
      <c r="K19" s="190">
        <f>INDEX($K$5:$O$10,$O$15,K$16)</f>
        <v>0.28735632183908044</v>
      </c>
      <c r="L19" s="190">
        <f>INDEX($K$5:$O$10,$O$15,L$16)</f>
        <v>0.554016620498615</v>
      </c>
      <c r="M19" s="190">
        <f>INDEX($K$5:$O$10,$O$15,M$16)</f>
        <v>1.6348773841961852</v>
      </c>
      <c r="N19" s="190">
        <f>INDEX($K$5:$O$10,$O$15,N$16)</f>
        <v>0.81743869209809261</v>
      </c>
      <c r="O19" s="190">
        <f>INDEX($K$5:$O$10,$O$15,O$16)</f>
        <v>2.4064171122994651</v>
      </c>
      <c r="P19" s="94"/>
      <c r="Q19" s="99"/>
      <c r="R19" s="99"/>
      <c r="S19" s="362" t="str">
        <f>INDEX($S$5:$S$10,$X$15,1)</f>
        <v>D75</v>
      </c>
      <c r="T19" s="368">
        <f>INDEX($T$5:$X$10,$X$15,T$16)</f>
        <v>0.57471264367816088</v>
      </c>
      <c r="U19" s="368">
        <f>INDEX($T$5:$X$10,$X$15,U$16)</f>
        <v>51.800554016620502</v>
      </c>
      <c r="V19" s="368">
        <f>INDEX($T$5:$X$10,$X$15,V$16)</f>
        <v>70.844686648501366</v>
      </c>
      <c r="W19" s="368">
        <f>INDEX($T$5:$X$10,$X$15,W$16)</f>
        <v>1.9073569482288828</v>
      </c>
      <c r="X19" s="369">
        <f>INDEX($T$5:$X$10,$X$15,X$16)</f>
        <v>29.946524064171122</v>
      </c>
      <c r="Y19" s="99"/>
    </row>
    <row r="20" spans="1:25" x14ac:dyDescent="0.25">
      <c r="A20" s="99"/>
      <c r="B20" s="99"/>
      <c r="C20" s="473" t="s">
        <v>184</v>
      </c>
      <c r="D20" s="462">
        <f t="shared" ref="D20:F22" si="0">D11</f>
        <v>5.0468968286785376</v>
      </c>
      <c r="E20" s="462">
        <f t="shared" si="0"/>
        <v>2.958259804960897</v>
      </c>
      <c r="F20" s="459">
        <f t="shared" si="0"/>
        <v>2.6759087611832002</v>
      </c>
      <c r="G20" s="99"/>
      <c r="H20" s="94"/>
      <c r="I20" s="94"/>
      <c r="J20" s="473" t="s">
        <v>184</v>
      </c>
      <c r="K20" s="468">
        <f t="shared" ref="K20:O22" si="1">K11</f>
        <v>1.0087424344317399</v>
      </c>
      <c r="L20" s="468">
        <f t="shared" si="1"/>
        <v>0.60224839400428298</v>
      </c>
      <c r="M20" s="468">
        <f t="shared" si="1"/>
        <v>1.3107416879795399</v>
      </c>
      <c r="N20" s="468">
        <f t="shared" si="1"/>
        <v>0.82493125572868897</v>
      </c>
      <c r="O20" s="469">
        <f t="shared" si="1"/>
        <v>1.0316756669622</v>
      </c>
      <c r="P20" s="94"/>
      <c r="Q20" s="99"/>
      <c r="R20" s="99"/>
      <c r="S20" s="515" t="s">
        <v>184</v>
      </c>
      <c r="T20" s="534">
        <f t="shared" ref="T20:X22" si="2">T11</f>
        <v>26.664425016812402</v>
      </c>
      <c r="U20" s="534">
        <f t="shared" si="2"/>
        <v>11.476177730192701</v>
      </c>
      <c r="V20" s="534">
        <f t="shared" si="2"/>
        <v>15.7289002557545</v>
      </c>
      <c r="W20" s="534">
        <f t="shared" si="2"/>
        <v>18.148487626031201</v>
      </c>
      <c r="X20" s="535">
        <f t="shared" si="2"/>
        <v>14.2500201499154</v>
      </c>
      <c r="Y20" s="99"/>
    </row>
    <row r="21" spans="1:25" x14ac:dyDescent="0.25">
      <c r="A21" s="99"/>
      <c r="B21" s="99"/>
      <c r="C21" s="516" t="s">
        <v>144</v>
      </c>
      <c r="D21" s="492">
        <f t="shared" si="0"/>
        <v>5.456847474980175</v>
      </c>
      <c r="E21" s="492">
        <f t="shared" si="0"/>
        <v>4.0770425484287607</v>
      </c>
      <c r="F21" s="493">
        <f t="shared" si="0"/>
        <v>3.5956549156891899</v>
      </c>
      <c r="G21" s="99"/>
      <c r="H21" s="94"/>
      <c r="I21" s="94"/>
      <c r="J21" s="516" t="s">
        <v>144</v>
      </c>
      <c r="K21" s="521">
        <f t="shared" si="1"/>
        <v>1.9021525209924199</v>
      </c>
      <c r="L21" s="521">
        <f t="shared" si="1"/>
        <v>1.39444449643031</v>
      </c>
      <c r="M21" s="521">
        <f t="shared" si="1"/>
        <v>1.83025852950807</v>
      </c>
      <c r="N21" s="521">
        <f t="shared" si="1"/>
        <v>1.43773633943112</v>
      </c>
      <c r="O21" s="522">
        <f t="shared" si="1"/>
        <v>1.73394526391103</v>
      </c>
      <c r="P21" s="94"/>
      <c r="Q21" s="99"/>
      <c r="R21" s="99"/>
      <c r="S21" s="516" t="s">
        <v>144</v>
      </c>
      <c r="T21" s="527">
        <f t="shared" si="2"/>
        <v>32.609674159389797</v>
      </c>
      <c r="U21" s="527">
        <f t="shared" si="2"/>
        <v>34.418926721758197</v>
      </c>
      <c r="V21" s="527">
        <f t="shared" si="2"/>
        <v>27.862025594701301</v>
      </c>
      <c r="W21" s="527">
        <f t="shared" si="2"/>
        <v>18.469382206538199</v>
      </c>
      <c r="X21" s="528">
        <f t="shared" si="2"/>
        <v>22.313137738223499</v>
      </c>
      <c r="Y21" s="99"/>
    </row>
    <row r="22" spans="1:25" ht="15.75" thickBot="1" x14ac:dyDescent="0.3">
      <c r="A22" s="99"/>
      <c r="B22" s="99"/>
      <c r="C22" s="476" t="s">
        <v>142</v>
      </c>
      <c r="D22" s="464">
        <f t="shared" si="0"/>
        <v>3.6823885343605545</v>
      </c>
      <c r="E22" s="464">
        <f t="shared" si="0"/>
        <v>2.857308051536414</v>
      </c>
      <c r="F22" s="465">
        <f t="shared" si="0"/>
        <v>2.5035164620209001</v>
      </c>
      <c r="G22" s="99"/>
      <c r="H22" s="94"/>
      <c r="I22" s="94"/>
      <c r="J22" s="476" t="s">
        <v>142</v>
      </c>
      <c r="K22" s="470">
        <f t="shared" si="1"/>
        <v>1.22069524872276</v>
      </c>
      <c r="L22" s="470">
        <f t="shared" si="1"/>
        <v>1.0993812216535901</v>
      </c>
      <c r="M22" s="470">
        <f t="shared" si="1"/>
        <v>1.2192603044153101</v>
      </c>
      <c r="N22" s="470">
        <f t="shared" si="1"/>
        <v>0.94836664297513495</v>
      </c>
      <c r="O22" s="471">
        <f t="shared" si="1"/>
        <v>1.07539366925296</v>
      </c>
      <c r="P22" s="94"/>
      <c r="Q22" s="99"/>
      <c r="R22" s="99"/>
      <c r="S22" s="476" t="s">
        <v>142</v>
      </c>
      <c r="T22" s="477">
        <f t="shared" si="2"/>
        <v>21.270614708994099</v>
      </c>
      <c r="U22" s="477">
        <f t="shared" si="2"/>
        <v>21.5702031254751</v>
      </c>
      <c r="V22" s="477">
        <f t="shared" si="2"/>
        <v>18.333780119100499</v>
      </c>
      <c r="W22" s="477">
        <f t="shared" si="2"/>
        <v>12.6506889806041</v>
      </c>
      <c r="X22" s="478">
        <f t="shared" si="2"/>
        <v>14.6640680739334</v>
      </c>
      <c r="Y22" s="99"/>
    </row>
    <row r="23" spans="1:25" x14ac:dyDescent="0.25">
      <c r="A23" s="99"/>
      <c r="B23" s="99"/>
      <c r="C23" s="99"/>
      <c r="D23" s="99"/>
      <c r="E23" s="99"/>
      <c r="F23" s="99"/>
      <c r="G23" s="99"/>
      <c r="H23" s="94"/>
      <c r="I23" s="94"/>
      <c r="J23" s="94"/>
      <c r="K23" s="94"/>
      <c r="L23" s="94"/>
      <c r="M23" s="94"/>
      <c r="N23" s="94"/>
      <c r="O23" s="94"/>
      <c r="P23" s="94"/>
      <c r="Q23" s="99"/>
      <c r="R23" s="99"/>
      <c r="S23" s="99"/>
      <c r="T23" s="99"/>
      <c r="U23" s="99"/>
      <c r="V23" s="99"/>
      <c r="W23" s="99"/>
      <c r="X23" s="99"/>
      <c r="Y23" s="99"/>
    </row>
    <row r="24" spans="1:25" x14ac:dyDescent="0.25">
      <c r="A24" s="99"/>
      <c r="B24" s="99"/>
      <c r="C24" s="99"/>
      <c r="D24" s="99"/>
      <c r="E24" s="99"/>
      <c r="F24" s="99"/>
      <c r="G24" s="99"/>
      <c r="H24" s="94"/>
      <c r="I24" s="94"/>
      <c r="J24" s="94"/>
      <c r="K24" s="94"/>
      <c r="L24" s="94"/>
      <c r="M24" s="94"/>
      <c r="N24" s="94"/>
      <c r="O24" s="94"/>
      <c r="P24" s="94"/>
      <c r="Q24" s="99"/>
      <c r="R24" s="99"/>
      <c r="S24" s="99"/>
      <c r="T24" s="99"/>
      <c r="U24" s="99"/>
      <c r="V24" s="99"/>
      <c r="W24" s="99"/>
      <c r="X24" s="99"/>
      <c r="Y24" s="99"/>
    </row>
    <row r="25" spans="1:25" x14ac:dyDescent="0.25">
      <c r="A25" s="99"/>
      <c r="B25" s="99"/>
      <c r="C25" s="99"/>
      <c r="D25" s="99"/>
      <c r="E25" s="99"/>
      <c r="F25" s="99"/>
      <c r="G25" s="99"/>
      <c r="H25" s="94"/>
      <c r="I25" s="94"/>
      <c r="J25" s="94"/>
      <c r="K25" s="94"/>
      <c r="L25" s="94"/>
      <c r="M25" s="94"/>
      <c r="N25" s="94"/>
      <c r="O25" s="94"/>
      <c r="P25" s="94"/>
      <c r="Q25" s="99"/>
      <c r="R25" s="99"/>
      <c r="S25" s="99"/>
      <c r="T25" s="99"/>
      <c r="U25" s="99"/>
      <c r="V25" s="99"/>
      <c r="W25" s="99"/>
      <c r="X25" s="99"/>
      <c r="Y25" s="99"/>
    </row>
    <row r="26" spans="1:25" x14ac:dyDescent="0.25">
      <c r="A26" s="99"/>
      <c r="B26" s="99"/>
      <c r="C26" s="99"/>
      <c r="D26" s="99"/>
      <c r="E26" s="99"/>
      <c r="F26" s="99"/>
      <c r="G26" s="99"/>
      <c r="H26" s="94"/>
      <c r="I26" s="94"/>
      <c r="J26" s="94"/>
      <c r="K26" s="94"/>
      <c r="L26" s="94"/>
      <c r="M26" s="94"/>
      <c r="N26" s="94"/>
      <c r="O26" s="94"/>
      <c r="P26" s="94"/>
      <c r="Q26" s="99"/>
      <c r="R26" s="99"/>
      <c r="S26" s="99"/>
      <c r="T26" s="99"/>
      <c r="U26" s="99"/>
      <c r="V26" s="99"/>
      <c r="W26" s="99"/>
      <c r="X26" s="99"/>
      <c r="Y26" s="99"/>
    </row>
    <row r="27" spans="1:25" x14ac:dyDescent="0.25">
      <c r="A27" s="99"/>
      <c r="B27" s="99"/>
      <c r="C27" s="99"/>
      <c r="D27" s="99"/>
      <c r="E27" s="99"/>
      <c r="F27" s="99"/>
      <c r="G27" s="99"/>
      <c r="H27" s="94"/>
      <c r="I27" s="94"/>
      <c r="J27" s="94"/>
      <c r="K27" s="94"/>
      <c r="L27" s="94"/>
      <c r="M27" s="94"/>
      <c r="N27" s="94"/>
      <c r="O27" s="94"/>
      <c r="P27" s="94"/>
      <c r="Q27" s="99"/>
      <c r="R27" s="99"/>
      <c r="S27" s="99"/>
      <c r="T27" s="99"/>
      <c r="U27" s="99"/>
      <c r="V27" s="99"/>
      <c r="W27" s="99"/>
      <c r="X27" s="99"/>
      <c r="Y27" s="99"/>
    </row>
    <row r="28" spans="1:25" x14ac:dyDescent="0.25">
      <c r="A28" s="99"/>
      <c r="B28" s="99"/>
      <c r="C28" s="99"/>
      <c r="D28" s="99"/>
      <c r="E28" s="99"/>
      <c r="F28" s="99"/>
      <c r="G28" s="99"/>
      <c r="H28" s="94"/>
      <c r="I28" s="94"/>
      <c r="J28" s="94"/>
      <c r="K28" s="94"/>
      <c r="L28" s="94"/>
      <c r="M28" s="94"/>
      <c r="N28" s="94"/>
      <c r="O28" s="94"/>
      <c r="P28" s="94"/>
      <c r="Q28" s="99"/>
      <c r="R28" s="99"/>
      <c r="S28" s="99"/>
      <c r="T28" s="99"/>
      <c r="U28" s="99"/>
      <c r="V28" s="99"/>
      <c r="W28" s="99"/>
      <c r="X28" s="99"/>
      <c r="Y28" s="99"/>
    </row>
    <row r="29" spans="1:25" x14ac:dyDescent="0.25">
      <c r="A29" s="99"/>
      <c r="B29" s="99"/>
      <c r="C29" s="99"/>
      <c r="D29" s="99"/>
      <c r="E29" s="99"/>
      <c r="F29" s="99"/>
      <c r="G29" s="99"/>
      <c r="H29" s="94"/>
      <c r="I29" s="94"/>
      <c r="J29" s="94"/>
      <c r="K29" s="94"/>
      <c r="L29" s="94"/>
      <c r="M29" s="94"/>
      <c r="N29" s="94"/>
      <c r="O29" s="94"/>
      <c r="P29" s="94"/>
      <c r="Q29" s="99"/>
      <c r="R29" s="99"/>
      <c r="S29" s="99"/>
      <c r="T29" s="99"/>
      <c r="U29" s="99"/>
      <c r="V29" s="99"/>
      <c r="W29" s="99"/>
      <c r="X29" s="99"/>
      <c r="Y29" s="99"/>
    </row>
    <row r="30" spans="1:25" x14ac:dyDescent="0.25">
      <c r="A30" s="99"/>
      <c r="B30" s="99"/>
      <c r="C30" s="99"/>
      <c r="D30" s="99"/>
      <c r="E30" s="99"/>
      <c r="F30" s="99"/>
      <c r="G30" s="99"/>
      <c r="H30" s="94"/>
      <c r="I30" s="94"/>
      <c r="J30" s="94"/>
      <c r="K30" s="94"/>
      <c r="L30" s="94"/>
      <c r="M30" s="94"/>
      <c r="N30" s="94"/>
      <c r="O30" s="94"/>
      <c r="P30" s="94"/>
      <c r="Q30" s="99"/>
      <c r="R30" s="99"/>
      <c r="S30" s="99"/>
      <c r="T30" s="99"/>
      <c r="U30" s="99"/>
      <c r="V30" s="99"/>
      <c r="W30" s="99"/>
      <c r="X30" s="99"/>
      <c r="Y30" s="99"/>
    </row>
    <row r="31" spans="1:25" x14ac:dyDescent="0.25">
      <c r="A31" s="99"/>
      <c r="B31" s="99"/>
      <c r="C31" s="99"/>
      <c r="D31" s="99"/>
      <c r="E31" s="99"/>
      <c r="F31" s="99"/>
      <c r="G31" s="99"/>
      <c r="H31" s="94"/>
      <c r="I31" s="94"/>
      <c r="J31" s="94"/>
      <c r="K31" s="94"/>
      <c r="L31" s="94"/>
      <c r="M31" s="94"/>
      <c r="N31" s="94"/>
      <c r="O31" s="94"/>
      <c r="P31" s="94"/>
      <c r="Q31" s="99"/>
      <c r="R31" s="99"/>
      <c r="S31" s="99"/>
      <c r="T31" s="99"/>
      <c r="U31" s="99"/>
      <c r="V31" s="99"/>
      <c r="W31" s="99"/>
      <c r="X31" s="99"/>
      <c r="Y31" s="99"/>
    </row>
    <row r="32" spans="1:25" x14ac:dyDescent="0.25">
      <c r="A32" s="99"/>
      <c r="B32" s="99"/>
      <c r="C32" s="99"/>
      <c r="D32" s="99"/>
      <c r="E32" s="99"/>
      <c r="F32" s="99"/>
      <c r="G32" s="99"/>
      <c r="H32" s="94"/>
      <c r="I32" s="94"/>
      <c r="J32" s="94"/>
      <c r="K32" s="94"/>
      <c r="L32" s="94"/>
      <c r="M32" s="94"/>
      <c r="N32" s="94"/>
      <c r="O32" s="94"/>
      <c r="P32" s="94"/>
      <c r="Q32" s="99"/>
      <c r="R32" s="99"/>
      <c r="S32" s="99"/>
      <c r="T32" s="99"/>
      <c r="U32" s="99"/>
      <c r="V32" s="99"/>
      <c r="W32" s="99"/>
      <c r="X32" s="99"/>
      <c r="Y32" s="99"/>
    </row>
    <row r="33" spans="1:25" x14ac:dyDescent="0.25">
      <c r="A33" s="99"/>
      <c r="B33" s="99"/>
      <c r="C33" s="99"/>
      <c r="D33" s="99"/>
      <c r="E33" s="99"/>
      <c r="F33" s="99"/>
      <c r="G33" s="99"/>
      <c r="H33" s="94"/>
      <c r="I33" s="94"/>
      <c r="J33" s="94"/>
      <c r="K33" s="94"/>
      <c r="L33" s="94"/>
      <c r="M33" s="94"/>
      <c r="N33" s="94"/>
      <c r="O33" s="94"/>
      <c r="P33" s="94"/>
      <c r="Q33" s="99"/>
      <c r="R33" s="99"/>
      <c r="S33" s="99"/>
      <c r="T33" s="99"/>
      <c r="U33" s="99"/>
      <c r="V33" s="99"/>
      <c r="W33" s="99"/>
      <c r="X33" s="99"/>
      <c r="Y33" s="99"/>
    </row>
    <row r="34" spans="1:25" x14ac:dyDescent="0.25">
      <c r="A34" s="99"/>
      <c r="B34" s="99"/>
      <c r="C34" s="99"/>
      <c r="D34" s="99"/>
      <c r="E34" s="99"/>
      <c r="F34" s="99"/>
      <c r="G34" s="99"/>
      <c r="H34" s="94"/>
      <c r="I34" s="94"/>
      <c r="J34" s="94"/>
      <c r="K34" s="94"/>
      <c r="L34" s="94"/>
      <c r="M34" s="94"/>
      <c r="N34" s="94"/>
      <c r="O34" s="94"/>
      <c r="P34" s="94"/>
      <c r="Q34" s="99"/>
      <c r="R34" s="99"/>
      <c r="S34" s="99"/>
      <c r="T34" s="99"/>
      <c r="U34" s="99"/>
      <c r="V34" s="99"/>
      <c r="W34" s="99"/>
      <c r="X34" s="99"/>
      <c r="Y34" s="99"/>
    </row>
    <row r="35" spans="1:25" x14ac:dyDescent="0.25">
      <c r="A35" s="99"/>
      <c r="B35" s="99"/>
      <c r="C35" s="99"/>
      <c r="D35" s="99"/>
      <c r="E35" s="99"/>
      <c r="F35" s="99"/>
      <c r="G35" s="99"/>
      <c r="H35" s="94"/>
      <c r="I35" s="94"/>
      <c r="J35" s="94"/>
      <c r="K35" s="94"/>
      <c r="L35" s="94"/>
      <c r="M35" s="94"/>
      <c r="N35" s="94"/>
      <c r="O35" s="94"/>
      <c r="P35" s="94"/>
      <c r="Q35" s="99"/>
      <c r="R35" s="99"/>
      <c r="S35" s="99"/>
      <c r="T35" s="99"/>
      <c r="U35" s="99"/>
      <c r="V35" s="99"/>
      <c r="W35" s="99"/>
      <c r="X35" s="99"/>
      <c r="Y35" s="99"/>
    </row>
    <row r="36" spans="1:25" x14ac:dyDescent="0.25">
      <c r="A36" s="99"/>
      <c r="B36" s="99"/>
      <c r="C36" s="99"/>
      <c r="D36" s="99"/>
      <c r="E36" s="99"/>
      <c r="F36" s="99"/>
      <c r="G36" s="99"/>
      <c r="H36" s="94"/>
      <c r="I36" s="94"/>
      <c r="J36" s="94"/>
      <c r="K36" s="94"/>
      <c r="L36" s="94"/>
      <c r="M36" s="94"/>
      <c r="N36" s="94"/>
      <c r="O36" s="94"/>
      <c r="P36" s="94"/>
      <c r="Q36" s="99"/>
      <c r="R36" s="99"/>
      <c r="S36" s="99"/>
      <c r="T36" s="99"/>
      <c r="U36" s="99"/>
      <c r="V36" s="99"/>
      <c r="W36" s="99"/>
      <c r="X36" s="99"/>
      <c r="Y36" s="99"/>
    </row>
    <row r="37" spans="1:25" x14ac:dyDescent="0.25">
      <c r="A37" s="99"/>
      <c r="B37" s="99"/>
      <c r="C37" s="99"/>
      <c r="D37" s="99"/>
      <c r="E37" s="99"/>
      <c r="F37" s="99"/>
      <c r="G37" s="99"/>
      <c r="H37" s="94"/>
      <c r="I37" s="94"/>
      <c r="J37" s="94"/>
      <c r="K37" s="94"/>
      <c r="L37" s="94"/>
      <c r="M37" s="94"/>
      <c r="N37" s="94"/>
      <c r="O37" s="94"/>
      <c r="P37" s="94"/>
      <c r="Q37" s="99"/>
      <c r="R37" s="99"/>
      <c r="S37" s="99"/>
      <c r="T37" s="99"/>
      <c r="U37" s="99"/>
      <c r="V37" s="99"/>
      <c r="W37" s="99"/>
      <c r="X37" s="99"/>
      <c r="Y37" s="99"/>
    </row>
    <row r="38" spans="1:25" x14ac:dyDescent="0.25">
      <c r="A38" s="99"/>
      <c r="B38" s="99"/>
      <c r="C38" s="99"/>
      <c r="D38" s="99"/>
      <c r="E38" s="99"/>
      <c r="F38" s="99"/>
      <c r="G38" s="99"/>
      <c r="H38" s="94"/>
      <c r="I38" s="94"/>
      <c r="J38" s="94"/>
      <c r="K38" s="94"/>
      <c r="L38" s="94"/>
      <c r="M38" s="94"/>
      <c r="N38" s="94"/>
      <c r="O38" s="94"/>
      <c r="P38" s="94"/>
      <c r="Q38" s="99"/>
      <c r="R38" s="99"/>
      <c r="S38" s="99"/>
      <c r="T38" s="99"/>
      <c r="U38" s="99"/>
      <c r="V38" s="99"/>
      <c r="W38" s="99"/>
      <c r="X38" s="99"/>
      <c r="Y38" s="99"/>
    </row>
    <row r="39" spans="1:25" x14ac:dyDescent="0.25">
      <c r="A39" s="99"/>
      <c r="B39" s="99"/>
      <c r="C39" s="99"/>
      <c r="D39" s="99"/>
      <c r="E39" s="99"/>
      <c r="F39" s="99"/>
      <c r="G39" s="99"/>
      <c r="H39" s="94"/>
      <c r="I39" s="94"/>
      <c r="J39" s="94"/>
      <c r="K39" s="94"/>
      <c r="L39" s="94"/>
      <c r="M39" s="94"/>
      <c r="N39" s="94"/>
      <c r="O39" s="94"/>
      <c r="P39" s="94"/>
      <c r="Q39" s="99"/>
      <c r="R39" s="99"/>
      <c r="S39" s="99"/>
      <c r="T39" s="99"/>
      <c r="U39" s="99"/>
      <c r="V39" s="99"/>
      <c r="W39" s="99"/>
      <c r="X39" s="99"/>
      <c r="Y39" s="99"/>
    </row>
    <row r="40" spans="1:25" x14ac:dyDescent="0.25">
      <c r="A40" s="99"/>
      <c r="B40" s="99"/>
      <c r="C40" s="99"/>
      <c r="D40" s="99"/>
      <c r="E40" s="99"/>
      <c r="F40" s="99"/>
      <c r="G40" s="99"/>
      <c r="H40" s="94"/>
      <c r="I40" s="94"/>
      <c r="J40" s="94"/>
      <c r="K40" s="94"/>
      <c r="L40" s="94"/>
      <c r="M40" s="94"/>
      <c r="N40" s="94"/>
      <c r="O40" s="94"/>
      <c r="P40" s="94"/>
      <c r="Q40" s="99"/>
      <c r="R40" s="99"/>
      <c r="S40" s="99"/>
      <c r="T40" s="99"/>
      <c r="U40" s="99"/>
      <c r="V40" s="99"/>
      <c r="W40" s="99"/>
      <c r="X40" s="99"/>
      <c r="Y40" s="99"/>
    </row>
    <row r="41" spans="1:25" x14ac:dyDescent="0.25">
      <c r="A41" s="99"/>
      <c r="B41" s="99"/>
      <c r="C41" s="99"/>
      <c r="D41" s="99"/>
      <c r="E41" s="99"/>
      <c r="F41" s="99"/>
      <c r="G41" s="99"/>
      <c r="H41" s="94"/>
      <c r="I41" s="94"/>
      <c r="J41" s="94"/>
      <c r="K41" s="94"/>
      <c r="L41" s="94"/>
      <c r="M41" s="94"/>
      <c r="N41" s="94"/>
      <c r="O41" s="94"/>
      <c r="P41" s="94"/>
      <c r="Q41" s="99"/>
      <c r="R41" s="99"/>
      <c r="S41" s="99"/>
      <c r="T41" s="99"/>
      <c r="U41" s="99"/>
      <c r="V41" s="99"/>
      <c r="W41" s="99"/>
      <c r="X41" s="99"/>
      <c r="Y41" s="99"/>
    </row>
    <row r="42" spans="1:25" x14ac:dyDescent="0.25">
      <c r="H42" s="189"/>
      <c r="I42" s="189"/>
      <c r="J42" s="189"/>
      <c r="K42" s="189"/>
      <c r="L42" s="189"/>
      <c r="M42" s="189"/>
      <c r="N42" s="189"/>
      <c r="O42" s="189"/>
      <c r="P42" s="189"/>
      <c r="Q42" s="189"/>
      <c r="R42" s="189"/>
      <c r="S42" s="189"/>
      <c r="T42" s="189"/>
      <c r="U42" s="189"/>
      <c r="V42" s="189"/>
      <c r="W42" s="189"/>
      <c r="X42" s="189"/>
      <c r="Y42" s="189"/>
    </row>
    <row r="43" spans="1:25" x14ac:dyDescent="0.25">
      <c r="H43" s="189"/>
      <c r="I43" s="189"/>
      <c r="J43" s="189"/>
      <c r="K43" s="189"/>
      <c r="L43" s="189"/>
      <c r="M43" s="189"/>
      <c r="N43" s="189"/>
      <c r="O43" s="189"/>
      <c r="P43" s="189"/>
      <c r="Q43" s="189"/>
      <c r="R43" s="189"/>
      <c r="S43" s="189"/>
      <c r="T43" s="189"/>
      <c r="U43" s="189"/>
      <c r="V43" s="189"/>
      <c r="W43" s="189"/>
      <c r="X43" s="189"/>
      <c r="Y43" s="189"/>
    </row>
    <row r="44" spans="1:25" x14ac:dyDescent="0.25">
      <c r="H44" s="189"/>
      <c r="I44" s="189"/>
      <c r="J44" s="189"/>
      <c r="K44" s="189"/>
      <c r="L44" s="189"/>
      <c r="M44" s="189"/>
      <c r="N44" s="189"/>
      <c r="O44" s="189"/>
      <c r="P44" s="189"/>
      <c r="Q44" s="189"/>
      <c r="R44" s="189"/>
      <c r="S44" s="189"/>
      <c r="T44" s="189"/>
      <c r="U44" s="189"/>
      <c r="V44" s="189"/>
      <c r="W44" s="189"/>
      <c r="X44" s="189"/>
      <c r="Y44" s="189"/>
    </row>
    <row r="45" spans="1:25" x14ac:dyDescent="0.25">
      <c r="H45" s="189"/>
      <c r="I45" s="189"/>
      <c r="J45" s="189"/>
      <c r="K45" s="189"/>
      <c r="L45" s="189"/>
      <c r="M45" s="189"/>
      <c r="N45" s="189"/>
      <c r="O45" s="189"/>
      <c r="P45" s="189"/>
      <c r="Q45" s="189"/>
      <c r="R45" s="189"/>
      <c r="S45" s="189"/>
      <c r="T45" s="189"/>
      <c r="U45" s="189"/>
      <c r="V45" s="189"/>
      <c r="W45" s="189"/>
      <c r="X45" s="189"/>
      <c r="Y45" s="189"/>
    </row>
    <row r="46" spans="1:25" x14ac:dyDescent="0.25">
      <c r="H46" s="189"/>
      <c r="I46" s="189"/>
      <c r="J46" s="189"/>
      <c r="K46" s="189"/>
      <c r="L46" s="189"/>
      <c r="M46" s="189"/>
      <c r="N46" s="189"/>
      <c r="O46" s="189"/>
      <c r="P46" s="189"/>
      <c r="Q46" s="189"/>
      <c r="R46" s="189"/>
      <c r="S46" s="189"/>
      <c r="T46" s="189"/>
      <c r="U46" s="189"/>
      <c r="V46" s="189"/>
      <c r="W46" s="189"/>
      <c r="X46" s="189"/>
      <c r="Y46" s="189"/>
    </row>
    <row r="47" spans="1:25" x14ac:dyDescent="0.25">
      <c r="H47" s="189"/>
      <c r="I47" s="189"/>
      <c r="J47" s="189"/>
      <c r="K47" s="189"/>
      <c r="L47" s="189"/>
      <c r="M47" s="189"/>
      <c r="N47" s="189"/>
      <c r="O47" s="189"/>
      <c r="P47" s="189"/>
      <c r="Q47" s="189"/>
      <c r="R47" s="189"/>
      <c r="S47" s="189"/>
      <c r="T47" s="189"/>
      <c r="U47" s="189"/>
      <c r="V47" s="189"/>
      <c r="W47" s="189"/>
      <c r="X47" s="189"/>
      <c r="Y47" s="189"/>
    </row>
    <row r="48" spans="1:25" x14ac:dyDescent="0.25">
      <c r="H48" s="189"/>
      <c r="I48" s="189"/>
      <c r="J48" s="189"/>
      <c r="K48" s="189"/>
      <c r="L48" s="189"/>
      <c r="M48" s="189"/>
      <c r="N48" s="189"/>
      <c r="O48" s="189"/>
      <c r="P48" s="189"/>
      <c r="Q48" s="189"/>
      <c r="R48" s="189"/>
      <c r="S48" s="189"/>
      <c r="T48" s="189"/>
      <c r="U48" s="189"/>
      <c r="V48" s="189"/>
      <c r="W48" s="189"/>
      <c r="X48" s="189"/>
      <c r="Y48" s="189"/>
    </row>
    <row r="49" spans="8:25" x14ac:dyDescent="0.25">
      <c r="H49" s="189"/>
      <c r="I49" s="189"/>
      <c r="J49" s="189"/>
      <c r="K49" s="189"/>
      <c r="L49" s="189"/>
      <c r="M49" s="189"/>
      <c r="N49" s="189"/>
      <c r="O49" s="189"/>
      <c r="P49" s="189"/>
      <c r="Q49" s="189"/>
      <c r="R49" s="189"/>
      <c r="S49" s="189"/>
      <c r="T49" s="189"/>
      <c r="U49" s="189"/>
      <c r="V49" s="189"/>
      <c r="W49" s="189"/>
      <c r="X49" s="189"/>
      <c r="Y49" s="189"/>
    </row>
    <row r="50" spans="8:25" x14ac:dyDescent="0.25">
      <c r="H50" s="189"/>
      <c r="I50" s="189"/>
      <c r="J50" s="189"/>
      <c r="K50" s="189"/>
      <c r="L50" s="189"/>
      <c r="M50" s="189"/>
      <c r="N50" s="189"/>
      <c r="O50" s="189"/>
      <c r="P50" s="189"/>
      <c r="Q50" s="189"/>
      <c r="R50" s="189"/>
      <c r="S50" s="189"/>
      <c r="T50" s="189"/>
      <c r="U50" s="189"/>
      <c r="V50" s="189"/>
      <c r="W50" s="189"/>
      <c r="X50" s="189"/>
      <c r="Y50" s="189"/>
    </row>
    <row r="51" spans="8:25" x14ac:dyDescent="0.25">
      <c r="H51" s="189"/>
      <c r="I51" s="189"/>
      <c r="J51" s="189"/>
      <c r="K51" s="189"/>
      <c r="L51" s="189"/>
      <c r="M51" s="189"/>
      <c r="N51" s="189"/>
      <c r="O51" s="189"/>
      <c r="P51" s="189"/>
      <c r="Q51" s="189"/>
      <c r="R51" s="189"/>
      <c r="S51" s="189"/>
      <c r="T51" s="189"/>
      <c r="U51" s="189"/>
      <c r="V51" s="189"/>
      <c r="W51" s="189"/>
      <c r="X51" s="189"/>
      <c r="Y51" s="189"/>
    </row>
    <row r="52" spans="8:25" x14ac:dyDescent="0.25">
      <c r="H52" s="189"/>
      <c r="I52" s="189"/>
      <c r="J52" s="189"/>
      <c r="K52" s="189"/>
      <c r="L52" s="189"/>
      <c r="M52" s="189"/>
      <c r="N52" s="189"/>
      <c r="O52" s="189"/>
      <c r="P52" s="189"/>
      <c r="Q52" s="189"/>
      <c r="R52" s="189"/>
      <c r="S52" s="189"/>
      <c r="T52" s="189"/>
      <c r="U52" s="189"/>
      <c r="V52" s="189"/>
      <c r="W52" s="189"/>
      <c r="X52" s="189"/>
      <c r="Y52" s="189"/>
    </row>
    <row r="53" spans="8:25" x14ac:dyDescent="0.25">
      <c r="H53" s="189"/>
      <c r="I53" s="189"/>
      <c r="J53" s="189"/>
      <c r="K53" s="189"/>
      <c r="L53" s="189"/>
      <c r="M53" s="189"/>
      <c r="N53" s="189"/>
      <c r="O53" s="189"/>
      <c r="P53" s="189"/>
      <c r="Q53" s="189"/>
      <c r="R53" s="189"/>
      <c r="S53" s="189"/>
      <c r="T53" s="189"/>
      <c r="U53" s="189"/>
      <c r="V53" s="189"/>
      <c r="W53" s="189"/>
      <c r="X53" s="189"/>
      <c r="Y53" s="189"/>
    </row>
    <row r="54" spans="8:25" x14ac:dyDescent="0.25">
      <c r="H54" s="189"/>
      <c r="I54" s="189"/>
      <c r="J54" s="189"/>
      <c r="K54" s="189"/>
      <c r="L54" s="189"/>
      <c r="M54" s="189"/>
      <c r="N54" s="189"/>
      <c r="O54" s="189"/>
      <c r="P54" s="189"/>
      <c r="Q54" s="189"/>
      <c r="R54" s="189"/>
      <c r="S54" s="189"/>
      <c r="T54" s="189"/>
      <c r="U54" s="189"/>
      <c r="V54" s="189"/>
      <c r="W54" s="189"/>
      <c r="X54" s="189"/>
      <c r="Y54" s="189"/>
    </row>
    <row r="55" spans="8:25" x14ac:dyDescent="0.25">
      <c r="H55" s="189"/>
      <c r="I55" s="189"/>
      <c r="J55" s="189"/>
      <c r="K55" s="189"/>
      <c r="L55" s="189"/>
      <c r="M55" s="189"/>
      <c r="N55" s="189"/>
      <c r="O55" s="189"/>
      <c r="P55" s="189"/>
      <c r="Q55" s="189"/>
      <c r="R55" s="189"/>
      <c r="S55" s="189"/>
      <c r="T55" s="189"/>
      <c r="U55" s="189"/>
      <c r="V55" s="189"/>
      <c r="W55" s="189"/>
      <c r="X55" s="189"/>
      <c r="Y55" s="189"/>
    </row>
    <row r="56" spans="8:25" x14ac:dyDescent="0.25">
      <c r="H56" s="189"/>
      <c r="I56" s="189"/>
      <c r="J56" s="189"/>
      <c r="K56" s="189"/>
      <c r="L56" s="189"/>
      <c r="M56" s="189"/>
      <c r="N56" s="189"/>
      <c r="O56" s="189"/>
      <c r="P56" s="189"/>
      <c r="Q56" s="189"/>
      <c r="R56" s="189"/>
      <c r="S56" s="189"/>
      <c r="T56" s="189"/>
      <c r="U56" s="189"/>
      <c r="V56" s="189"/>
      <c r="W56" s="189"/>
      <c r="X56" s="189"/>
      <c r="Y56" s="189"/>
    </row>
    <row r="57" spans="8:25" x14ac:dyDescent="0.25">
      <c r="H57" s="189"/>
      <c r="I57" s="189"/>
      <c r="J57" s="189"/>
      <c r="K57" s="189"/>
      <c r="L57" s="189"/>
      <c r="M57" s="189"/>
      <c r="N57" s="189"/>
      <c r="O57" s="189"/>
      <c r="P57" s="189"/>
      <c r="Q57" s="189"/>
      <c r="R57" s="189"/>
      <c r="S57" s="189"/>
      <c r="T57" s="189"/>
      <c r="U57" s="189"/>
      <c r="V57" s="189"/>
      <c r="W57" s="189"/>
      <c r="X57" s="189"/>
      <c r="Y57" s="189"/>
    </row>
    <row r="58" spans="8:25" x14ac:dyDescent="0.25">
      <c r="H58" s="189"/>
      <c r="I58" s="189"/>
      <c r="J58" s="189"/>
      <c r="K58" s="189"/>
      <c r="L58" s="189"/>
      <c r="M58" s="189"/>
      <c r="N58" s="189"/>
      <c r="O58" s="189"/>
      <c r="P58" s="189"/>
      <c r="Q58" s="189"/>
      <c r="R58" s="189"/>
      <c r="S58" s="189"/>
      <c r="T58" s="189"/>
      <c r="U58" s="189"/>
      <c r="V58" s="189"/>
      <c r="W58" s="189"/>
      <c r="X58" s="189"/>
      <c r="Y58" s="189"/>
    </row>
    <row r="59" spans="8:25" x14ac:dyDescent="0.25">
      <c r="H59" s="189"/>
      <c r="I59" s="189"/>
      <c r="J59" s="189"/>
      <c r="K59" s="189"/>
      <c r="L59" s="189"/>
      <c r="M59" s="189"/>
      <c r="N59" s="189"/>
      <c r="O59" s="189"/>
      <c r="P59" s="189"/>
      <c r="Q59" s="189"/>
      <c r="R59" s="189"/>
      <c r="S59" s="189"/>
      <c r="T59" s="189"/>
      <c r="U59" s="189"/>
      <c r="V59" s="189"/>
      <c r="W59" s="189"/>
      <c r="X59" s="189"/>
      <c r="Y59" s="189"/>
    </row>
    <row r="60" spans="8:25" x14ac:dyDescent="0.25">
      <c r="H60" s="189"/>
      <c r="I60" s="189"/>
      <c r="J60" s="189"/>
      <c r="K60" s="189"/>
      <c r="L60" s="189"/>
      <c r="M60" s="189"/>
      <c r="N60" s="189"/>
      <c r="O60" s="189"/>
      <c r="P60" s="189"/>
      <c r="Q60" s="189"/>
      <c r="R60" s="189"/>
      <c r="S60" s="189"/>
      <c r="T60" s="189"/>
      <c r="U60" s="189"/>
      <c r="V60" s="189"/>
      <c r="W60" s="189"/>
      <c r="X60" s="189"/>
      <c r="Y60" s="189"/>
    </row>
    <row r="61" spans="8:25" x14ac:dyDescent="0.25">
      <c r="H61" s="189"/>
      <c r="I61" s="189"/>
      <c r="J61" s="189"/>
      <c r="K61" s="189"/>
      <c r="L61" s="189"/>
      <c r="M61" s="189"/>
      <c r="N61" s="189"/>
      <c r="O61" s="189"/>
      <c r="P61" s="189"/>
      <c r="Q61" s="189"/>
      <c r="R61" s="189"/>
      <c r="S61" s="189"/>
      <c r="T61" s="189"/>
      <c r="U61" s="189"/>
      <c r="V61" s="189"/>
      <c r="W61" s="189"/>
      <c r="X61" s="189"/>
      <c r="Y61" s="189"/>
    </row>
    <row r="62" spans="8:25" x14ac:dyDescent="0.25">
      <c r="H62" s="189"/>
      <c r="I62" s="189"/>
      <c r="J62" s="189"/>
      <c r="K62" s="189"/>
      <c r="L62" s="189"/>
      <c r="M62" s="189"/>
      <c r="N62" s="189"/>
      <c r="O62" s="189"/>
      <c r="P62" s="189"/>
      <c r="Q62" s="189"/>
      <c r="R62" s="189"/>
      <c r="S62" s="189"/>
      <c r="T62" s="189"/>
      <c r="U62" s="189"/>
      <c r="V62" s="189"/>
      <c r="W62" s="189"/>
      <c r="X62" s="189"/>
      <c r="Y62" s="189"/>
    </row>
    <row r="63" spans="8:25" x14ac:dyDescent="0.25">
      <c r="H63" s="189"/>
      <c r="I63" s="189"/>
      <c r="J63" s="189"/>
      <c r="K63" s="189"/>
      <c r="L63" s="189"/>
      <c r="M63" s="189"/>
      <c r="N63" s="189"/>
      <c r="O63" s="189"/>
      <c r="P63" s="189"/>
      <c r="Q63" s="189"/>
      <c r="R63" s="189"/>
      <c r="S63" s="189"/>
      <c r="T63" s="189"/>
      <c r="U63" s="189"/>
      <c r="V63" s="189"/>
      <c r="W63" s="189"/>
      <c r="X63" s="189"/>
      <c r="Y63" s="189"/>
    </row>
    <row r="64" spans="8:25" x14ac:dyDescent="0.25">
      <c r="H64" s="189"/>
      <c r="I64" s="189"/>
      <c r="J64" s="189"/>
      <c r="K64" s="189"/>
      <c r="L64" s="189"/>
      <c r="M64" s="189"/>
      <c r="N64" s="189"/>
      <c r="O64" s="189"/>
      <c r="P64" s="189"/>
      <c r="Q64" s="189"/>
      <c r="R64" s="189"/>
      <c r="S64" s="189"/>
      <c r="T64" s="189"/>
      <c r="U64" s="189"/>
      <c r="V64" s="189"/>
      <c r="W64" s="189"/>
      <c r="X64" s="189"/>
      <c r="Y64" s="189"/>
    </row>
    <row r="65" spans="8:25" x14ac:dyDescent="0.25">
      <c r="H65" s="189"/>
      <c r="I65" s="189"/>
      <c r="J65" s="189"/>
      <c r="K65" s="189"/>
      <c r="L65" s="189"/>
      <c r="M65" s="189"/>
      <c r="N65" s="189"/>
      <c r="O65" s="189"/>
      <c r="P65" s="189"/>
      <c r="Q65" s="189"/>
      <c r="R65" s="189"/>
      <c r="S65" s="189"/>
      <c r="T65" s="189"/>
      <c r="U65" s="189"/>
      <c r="V65" s="189"/>
      <c r="W65" s="189"/>
      <c r="X65" s="189"/>
      <c r="Y65" s="189"/>
    </row>
    <row r="66" spans="8:25" x14ac:dyDescent="0.25">
      <c r="H66" s="189"/>
      <c r="I66" s="189"/>
      <c r="J66" s="189"/>
      <c r="K66" s="189"/>
      <c r="L66" s="189"/>
      <c r="M66" s="189"/>
      <c r="N66" s="189"/>
      <c r="O66" s="189"/>
      <c r="P66" s="189"/>
      <c r="Q66" s="189"/>
      <c r="R66" s="189"/>
      <c r="S66" s="189"/>
      <c r="T66" s="189"/>
      <c r="U66" s="189"/>
      <c r="V66" s="189"/>
      <c r="W66" s="189"/>
      <c r="X66" s="189"/>
      <c r="Y66" s="189"/>
    </row>
    <row r="67" spans="8:25" x14ac:dyDescent="0.25">
      <c r="H67" s="189"/>
      <c r="I67" s="189"/>
      <c r="J67" s="189"/>
      <c r="K67" s="189"/>
      <c r="L67" s="189"/>
      <c r="M67" s="189"/>
      <c r="N67" s="189"/>
      <c r="O67" s="189"/>
      <c r="P67" s="189"/>
      <c r="Q67" s="189"/>
      <c r="R67" s="189"/>
      <c r="S67" s="189"/>
      <c r="T67" s="189"/>
      <c r="U67" s="189"/>
      <c r="V67" s="189"/>
      <c r="W67" s="189"/>
      <c r="X67" s="189"/>
      <c r="Y67" s="189"/>
    </row>
    <row r="68" spans="8:25" x14ac:dyDescent="0.25">
      <c r="H68" s="189"/>
      <c r="I68" s="189"/>
      <c r="J68" s="189"/>
      <c r="K68" s="189"/>
      <c r="L68" s="189"/>
      <c r="M68" s="189"/>
      <c r="N68" s="189"/>
      <c r="O68" s="189"/>
      <c r="P68" s="189"/>
      <c r="Q68" s="189"/>
      <c r="R68" s="189"/>
      <c r="S68" s="189"/>
      <c r="T68" s="189"/>
      <c r="U68" s="189"/>
      <c r="V68" s="189"/>
      <c r="W68" s="189"/>
      <c r="X68" s="189"/>
      <c r="Y68" s="189"/>
    </row>
    <row r="69" spans="8:25" x14ac:dyDescent="0.25">
      <c r="H69" s="189"/>
      <c r="I69" s="189"/>
      <c r="J69" s="189"/>
      <c r="K69" s="189"/>
      <c r="L69" s="189"/>
      <c r="M69" s="189"/>
      <c r="N69" s="189"/>
      <c r="O69" s="189"/>
      <c r="P69" s="189"/>
      <c r="Q69" s="189"/>
      <c r="R69" s="189"/>
      <c r="S69" s="189"/>
      <c r="T69" s="189"/>
      <c r="U69" s="189"/>
      <c r="V69" s="189"/>
      <c r="W69" s="189"/>
      <c r="X69" s="189"/>
      <c r="Y69" s="189"/>
    </row>
    <row r="70" spans="8:25" x14ac:dyDescent="0.25">
      <c r="H70" s="189"/>
      <c r="I70" s="189"/>
      <c r="J70" s="189"/>
      <c r="K70" s="189"/>
      <c r="L70" s="189"/>
      <c r="M70" s="189"/>
      <c r="N70" s="189"/>
      <c r="O70" s="189"/>
      <c r="P70" s="189"/>
      <c r="Q70" s="189"/>
      <c r="R70" s="189"/>
      <c r="S70" s="189"/>
      <c r="T70" s="189"/>
      <c r="U70" s="189"/>
      <c r="V70" s="189"/>
      <c r="W70" s="189"/>
      <c r="X70" s="189"/>
      <c r="Y70" s="189"/>
    </row>
    <row r="71" spans="8:25" x14ac:dyDescent="0.25">
      <c r="H71" s="189"/>
      <c r="I71" s="189"/>
      <c r="J71" s="189"/>
      <c r="K71" s="189"/>
      <c r="L71" s="189"/>
      <c r="M71" s="189"/>
      <c r="N71" s="189"/>
      <c r="O71" s="189"/>
      <c r="P71" s="189"/>
      <c r="Q71" s="189"/>
      <c r="R71" s="189"/>
      <c r="S71" s="189"/>
      <c r="T71" s="189"/>
      <c r="U71" s="189"/>
      <c r="V71" s="189"/>
      <c r="W71" s="189"/>
      <c r="X71" s="189"/>
      <c r="Y71" s="189"/>
    </row>
    <row r="72" spans="8:25" x14ac:dyDescent="0.25">
      <c r="H72" s="189"/>
      <c r="I72" s="189"/>
      <c r="J72" s="189"/>
      <c r="K72" s="189"/>
      <c r="L72" s="189"/>
      <c r="M72" s="189"/>
      <c r="N72" s="189"/>
      <c r="O72" s="189"/>
      <c r="P72" s="189"/>
      <c r="Q72" s="189"/>
      <c r="R72" s="189"/>
      <c r="S72" s="189"/>
      <c r="T72" s="189"/>
      <c r="U72" s="189"/>
      <c r="V72" s="189"/>
      <c r="W72" s="189"/>
      <c r="X72" s="189"/>
      <c r="Y72" s="189"/>
    </row>
    <row r="73" spans="8:25" x14ac:dyDescent="0.25">
      <c r="H73" s="189"/>
      <c r="I73" s="189"/>
      <c r="J73" s="189"/>
      <c r="K73" s="189"/>
      <c r="L73" s="189"/>
      <c r="M73" s="189"/>
      <c r="N73" s="189"/>
      <c r="O73" s="189"/>
      <c r="P73" s="189"/>
      <c r="Q73" s="189"/>
      <c r="R73" s="189"/>
      <c r="S73" s="189"/>
      <c r="T73" s="189"/>
      <c r="U73" s="189"/>
      <c r="V73" s="189"/>
      <c r="W73" s="189"/>
      <c r="X73" s="189"/>
      <c r="Y73" s="189"/>
    </row>
    <row r="74" spans="8:25" x14ac:dyDescent="0.25">
      <c r="H74" s="189"/>
      <c r="I74" s="189"/>
      <c r="J74" s="189"/>
      <c r="K74" s="189"/>
      <c r="L74" s="189"/>
      <c r="M74" s="189"/>
      <c r="N74" s="189"/>
      <c r="O74" s="189"/>
      <c r="P74" s="189"/>
      <c r="Q74" s="189"/>
      <c r="R74" s="189"/>
      <c r="S74" s="189"/>
      <c r="T74" s="189"/>
      <c r="U74" s="189"/>
      <c r="V74" s="189"/>
      <c r="W74" s="189"/>
      <c r="X74" s="189"/>
      <c r="Y74" s="189"/>
    </row>
    <row r="75" spans="8:25" x14ac:dyDescent="0.25">
      <c r="H75" s="189"/>
      <c r="I75" s="189"/>
      <c r="J75" s="189"/>
      <c r="K75" s="189"/>
      <c r="L75" s="189"/>
      <c r="M75" s="189"/>
      <c r="N75" s="189"/>
      <c r="O75" s="189"/>
      <c r="P75" s="189"/>
      <c r="Q75" s="189"/>
      <c r="R75" s="189"/>
      <c r="S75" s="189"/>
      <c r="T75" s="189"/>
      <c r="U75" s="189"/>
      <c r="V75" s="189"/>
      <c r="W75" s="189"/>
      <c r="X75" s="189"/>
      <c r="Y75" s="189"/>
    </row>
    <row r="76" spans="8:25" x14ac:dyDescent="0.25">
      <c r="H76" s="189"/>
      <c r="I76" s="189"/>
      <c r="J76" s="189"/>
      <c r="K76" s="189"/>
      <c r="L76" s="189"/>
      <c r="M76" s="189"/>
      <c r="N76" s="189"/>
      <c r="O76" s="189"/>
      <c r="P76" s="189"/>
      <c r="Q76" s="189"/>
      <c r="R76" s="189"/>
      <c r="S76" s="189"/>
      <c r="T76" s="189"/>
      <c r="U76" s="189"/>
      <c r="V76" s="189"/>
      <c r="W76" s="189"/>
      <c r="X76" s="189"/>
      <c r="Y76" s="189"/>
    </row>
    <row r="77" spans="8:25" x14ac:dyDescent="0.25">
      <c r="H77" s="189"/>
      <c r="I77" s="189"/>
      <c r="J77" s="189"/>
      <c r="K77" s="189"/>
      <c r="L77" s="189"/>
      <c r="M77" s="189"/>
      <c r="N77" s="189"/>
      <c r="O77" s="189"/>
      <c r="P77" s="189"/>
      <c r="Q77" s="189"/>
      <c r="R77" s="189"/>
      <c r="S77" s="189"/>
      <c r="T77" s="189"/>
      <c r="U77" s="189"/>
      <c r="V77" s="189"/>
      <c r="W77" s="189"/>
      <c r="X77" s="189"/>
      <c r="Y77" s="189"/>
    </row>
    <row r="78" spans="8:25" x14ac:dyDescent="0.25">
      <c r="H78" s="189"/>
      <c r="I78" s="189"/>
      <c r="J78" s="189"/>
      <c r="K78" s="189"/>
      <c r="L78" s="189"/>
      <c r="M78" s="189"/>
      <c r="N78" s="189"/>
      <c r="O78" s="189"/>
      <c r="P78" s="189"/>
      <c r="Q78" s="189"/>
      <c r="R78" s="189"/>
      <c r="S78" s="189"/>
      <c r="T78" s="189"/>
      <c r="U78" s="189"/>
      <c r="V78" s="189"/>
      <c r="W78" s="189"/>
      <c r="X78" s="189"/>
      <c r="Y78" s="189"/>
    </row>
    <row r="79" spans="8:25" x14ac:dyDescent="0.25">
      <c r="H79" s="189"/>
      <c r="I79" s="189"/>
      <c r="J79" s="189"/>
      <c r="K79" s="189"/>
      <c r="L79" s="189"/>
      <c r="M79" s="189"/>
      <c r="N79" s="189"/>
      <c r="O79" s="189"/>
      <c r="P79" s="189"/>
      <c r="Q79" s="189"/>
      <c r="R79" s="189"/>
      <c r="S79" s="189"/>
      <c r="T79" s="189"/>
      <c r="U79" s="189"/>
      <c r="V79" s="189"/>
      <c r="W79" s="189"/>
      <c r="X79" s="189"/>
      <c r="Y79" s="189"/>
    </row>
    <row r="80" spans="8:25" x14ac:dyDescent="0.25">
      <c r="H80" s="189"/>
      <c r="I80" s="189"/>
      <c r="J80" s="189"/>
      <c r="K80" s="189"/>
      <c r="L80" s="189"/>
      <c r="M80" s="189"/>
      <c r="N80" s="189"/>
      <c r="O80" s="189"/>
      <c r="P80" s="189"/>
      <c r="Q80" s="189"/>
      <c r="R80" s="189"/>
      <c r="S80" s="189"/>
      <c r="T80" s="189"/>
      <c r="U80" s="189"/>
      <c r="V80" s="189"/>
      <c r="W80" s="189"/>
      <c r="X80" s="189"/>
      <c r="Y80" s="189"/>
    </row>
    <row r="81" spans="8:25" x14ac:dyDescent="0.25">
      <c r="H81" s="189"/>
      <c r="I81" s="189"/>
      <c r="J81" s="189"/>
      <c r="K81" s="189"/>
      <c r="L81" s="189"/>
      <c r="M81" s="189"/>
      <c r="N81" s="189"/>
      <c r="O81" s="189"/>
      <c r="P81" s="189"/>
      <c r="Q81" s="189"/>
      <c r="R81" s="189"/>
      <c r="S81" s="189"/>
      <c r="T81" s="189"/>
      <c r="U81" s="189"/>
      <c r="V81" s="189"/>
      <c r="W81" s="189"/>
      <c r="X81" s="189"/>
      <c r="Y81" s="189"/>
    </row>
    <row r="82" spans="8:25" x14ac:dyDescent="0.25">
      <c r="H82" s="189"/>
      <c r="I82" s="189"/>
      <c r="J82" s="189"/>
      <c r="K82" s="189"/>
      <c r="L82" s="189"/>
      <c r="M82" s="189"/>
      <c r="N82" s="189"/>
      <c r="O82" s="189"/>
      <c r="P82" s="189"/>
      <c r="Q82" s="189"/>
      <c r="R82" s="189"/>
      <c r="S82" s="189"/>
      <c r="T82" s="189"/>
      <c r="U82" s="189"/>
      <c r="V82" s="189"/>
      <c r="W82" s="189"/>
      <c r="X82" s="189"/>
      <c r="Y82" s="189"/>
    </row>
    <row r="83" spans="8:25" x14ac:dyDescent="0.25">
      <c r="H83" s="189"/>
      <c r="I83" s="189"/>
      <c r="J83" s="189"/>
      <c r="K83" s="189"/>
      <c r="L83" s="189"/>
      <c r="M83" s="189"/>
      <c r="N83" s="189"/>
      <c r="O83" s="189"/>
      <c r="P83" s="189"/>
      <c r="Q83" s="189"/>
      <c r="R83" s="189"/>
      <c r="S83" s="189"/>
      <c r="T83" s="189"/>
      <c r="U83" s="189"/>
      <c r="V83" s="189"/>
      <c r="W83" s="189"/>
      <c r="X83" s="189"/>
      <c r="Y83" s="189"/>
    </row>
    <row r="84" spans="8:25" x14ac:dyDescent="0.25">
      <c r="H84" s="189"/>
      <c r="I84" s="189"/>
      <c r="J84" s="189"/>
      <c r="K84" s="189"/>
      <c r="L84" s="189"/>
      <c r="M84" s="189"/>
      <c r="N84" s="189"/>
      <c r="O84" s="189"/>
      <c r="P84" s="189"/>
      <c r="Q84" s="189"/>
      <c r="R84" s="189"/>
      <c r="S84" s="189"/>
      <c r="T84" s="189"/>
      <c r="U84" s="189"/>
      <c r="V84" s="189"/>
      <c r="W84" s="189"/>
      <c r="X84" s="189"/>
      <c r="Y84" s="189"/>
    </row>
    <row r="85" spans="8:25" x14ac:dyDescent="0.25">
      <c r="H85" s="189"/>
      <c r="I85" s="189"/>
      <c r="J85" s="189"/>
      <c r="K85" s="189"/>
      <c r="L85" s="189"/>
      <c r="M85" s="189"/>
      <c r="N85" s="189"/>
      <c r="O85" s="189"/>
      <c r="P85" s="189"/>
      <c r="Q85" s="189"/>
      <c r="R85" s="189"/>
      <c r="S85" s="189"/>
      <c r="T85" s="189"/>
      <c r="U85" s="189"/>
      <c r="V85" s="189"/>
      <c r="W85" s="189"/>
      <c r="X85" s="189"/>
      <c r="Y85" s="189"/>
    </row>
    <row r="86" spans="8:25" x14ac:dyDescent="0.25">
      <c r="H86" s="189"/>
      <c r="I86" s="189"/>
      <c r="J86" s="189"/>
      <c r="K86" s="189"/>
      <c r="L86" s="189"/>
      <c r="M86" s="189"/>
      <c r="N86" s="189"/>
      <c r="O86" s="189"/>
      <c r="P86" s="189"/>
      <c r="Q86" s="189"/>
      <c r="R86" s="189"/>
      <c r="S86" s="189"/>
      <c r="T86" s="189"/>
      <c r="U86" s="189"/>
      <c r="V86" s="189"/>
      <c r="W86" s="189"/>
      <c r="X86" s="189"/>
      <c r="Y86" s="189"/>
    </row>
    <row r="87" spans="8:25" x14ac:dyDescent="0.25">
      <c r="H87" s="189"/>
      <c r="I87" s="189"/>
      <c r="J87" s="189"/>
      <c r="K87" s="189"/>
      <c r="L87" s="189"/>
      <c r="M87" s="189"/>
      <c r="N87" s="189"/>
      <c r="O87" s="189"/>
      <c r="P87" s="189"/>
      <c r="Q87" s="189"/>
      <c r="R87" s="189"/>
      <c r="S87" s="189"/>
      <c r="T87" s="189"/>
      <c r="U87" s="189"/>
      <c r="V87" s="189"/>
      <c r="W87" s="189"/>
      <c r="X87" s="189"/>
      <c r="Y87" s="189"/>
    </row>
    <row r="88" spans="8:25" x14ac:dyDescent="0.25">
      <c r="H88" s="189"/>
      <c r="I88" s="189"/>
      <c r="J88" s="189"/>
      <c r="K88" s="189"/>
      <c r="L88" s="189"/>
      <c r="M88" s="189"/>
      <c r="N88" s="189"/>
      <c r="O88" s="189"/>
      <c r="P88" s="189"/>
      <c r="Q88" s="189"/>
      <c r="R88" s="189"/>
      <c r="S88" s="189"/>
      <c r="T88" s="189"/>
      <c r="U88" s="189"/>
      <c r="V88" s="189"/>
      <c r="W88" s="189"/>
      <c r="X88" s="189"/>
      <c r="Y88" s="189"/>
    </row>
    <row r="89" spans="8:25" x14ac:dyDescent="0.25">
      <c r="H89" s="189"/>
      <c r="I89" s="189"/>
      <c r="J89" s="189"/>
      <c r="K89" s="189"/>
      <c r="L89" s="189"/>
      <c r="M89" s="189"/>
      <c r="N89" s="189"/>
      <c r="O89" s="189"/>
      <c r="P89" s="189"/>
      <c r="Q89" s="189"/>
      <c r="R89" s="189"/>
      <c r="S89" s="189"/>
      <c r="T89" s="189"/>
      <c r="U89" s="189"/>
      <c r="V89" s="189"/>
      <c r="W89" s="189"/>
      <c r="X89" s="189"/>
      <c r="Y89" s="189"/>
    </row>
    <row r="90" spans="8:25" x14ac:dyDescent="0.25">
      <c r="H90" s="189"/>
      <c r="I90" s="189"/>
      <c r="J90" s="189"/>
      <c r="K90" s="189"/>
      <c r="L90" s="189"/>
      <c r="M90" s="189"/>
      <c r="N90" s="189"/>
      <c r="O90" s="189"/>
      <c r="P90" s="189"/>
      <c r="Q90" s="189"/>
      <c r="R90" s="189"/>
      <c r="S90" s="189"/>
      <c r="T90" s="189"/>
      <c r="U90" s="189"/>
      <c r="V90" s="189"/>
      <c r="W90" s="189"/>
      <c r="X90" s="189"/>
      <c r="Y90" s="189"/>
    </row>
    <row r="91" spans="8:25" x14ac:dyDescent="0.25">
      <c r="H91" s="189"/>
      <c r="I91" s="189"/>
      <c r="J91" s="189"/>
      <c r="K91" s="189"/>
      <c r="L91" s="189"/>
      <c r="M91" s="189"/>
      <c r="N91" s="189"/>
      <c r="O91" s="189"/>
      <c r="P91" s="189"/>
      <c r="Q91" s="189"/>
      <c r="R91" s="189"/>
      <c r="S91" s="189"/>
      <c r="T91" s="189"/>
      <c r="U91" s="189"/>
      <c r="V91" s="189"/>
      <c r="W91" s="189"/>
      <c r="X91" s="189"/>
      <c r="Y91" s="189"/>
    </row>
    <row r="92" spans="8:25" x14ac:dyDescent="0.25">
      <c r="H92" s="189"/>
      <c r="I92" s="189"/>
      <c r="J92" s="189"/>
      <c r="K92" s="189"/>
      <c r="L92" s="189"/>
      <c r="M92" s="189"/>
      <c r="N92" s="189"/>
      <c r="O92" s="189"/>
      <c r="P92" s="189"/>
      <c r="Q92" s="189"/>
      <c r="R92" s="189"/>
      <c r="S92" s="189"/>
      <c r="T92" s="189"/>
      <c r="U92" s="189"/>
      <c r="V92" s="189"/>
      <c r="W92" s="189"/>
      <c r="X92" s="189"/>
      <c r="Y92" s="189"/>
    </row>
    <row r="93" spans="8:25" x14ac:dyDescent="0.25">
      <c r="H93" s="189"/>
      <c r="I93" s="189"/>
      <c r="J93" s="189"/>
      <c r="K93" s="189"/>
      <c r="L93" s="189"/>
      <c r="M93" s="189"/>
      <c r="N93" s="189"/>
      <c r="O93" s="189"/>
      <c r="P93" s="189"/>
      <c r="Q93" s="189"/>
      <c r="R93" s="189"/>
      <c r="S93" s="189"/>
      <c r="T93" s="189"/>
      <c r="U93" s="189"/>
      <c r="V93" s="189"/>
      <c r="W93" s="189"/>
      <c r="X93" s="189"/>
      <c r="Y93" s="189"/>
    </row>
    <row r="94" spans="8:25" x14ac:dyDescent="0.25">
      <c r="H94" s="189"/>
      <c r="I94" s="189"/>
      <c r="J94" s="189"/>
      <c r="K94" s="189"/>
      <c r="L94" s="189"/>
      <c r="M94" s="189"/>
      <c r="N94" s="189"/>
      <c r="O94" s="189"/>
      <c r="P94" s="189"/>
      <c r="Q94" s="189"/>
      <c r="R94" s="189"/>
      <c r="S94" s="189"/>
      <c r="T94" s="189"/>
      <c r="U94" s="189"/>
      <c r="V94" s="189"/>
      <c r="W94" s="189"/>
      <c r="X94" s="189"/>
      <c r="Y94" s="189"/>
    </row>
    <row r="95" spans="8:25" x14ac:dyDescent="0.25">
      <c r="H95" s="189"/>
      <c r="I95" s="189"/>
      <c r="J95" s="189"/>
      <c r="K95" s="189"/>
      <c r="L95" s="189"/>
      <c r="M95" s="189"/>
      <c r="N95" s="189"/>
      <c r="O95" s="189"/>
      <c r="P95" s="189"/>
      <c r="Q95" s="189"/>
      <c r="R95" s="189"/>
      <c r="S95" s="189"/>
      <c r="T95" s="189"/>
      <c r="U95" s="189"/>
      <c r="V95" s="189"/>
      <c r="W95" s="189"/>
      <c r="X95" s="189"/>
      <c r="Y95" s="189"/>
    </row>
    <row r="96" spans="8:25" x14ac:dyDescent="0.25">
      <c r="H96" s="189"/>
      <c r="I96" s="189"/>
      <c r="J96" s="189"/>
      <c r="K96" s="189"/>
      <c r="L96" s="189"/>
      <c r="M96" s="189"/>
      <c r="N96" s="189"/>
      <c r="O96" s="189"/>
      <c r="P96" s="189"/>
      <c r="Q96" s="189"/>
      <c r="R96" s="189"/>
      <c r="S96" s="189"/>
      <c r="T96" s="189"/>
      <c r="U96" s="189"/>
      <c r="V96" s="189"/>
      <c r="W96" s="189"/>
      <c r="X96" s="189"/>
      <c r="Y96" s="189"/>
    </row>
    <row r="97" spans="8:25" x14ac:dyDescent="0.25">
      <c r="H97" s="189"/>
      <c r="I97" s="189"/>
      <c r="J97" s="189"/>
      <c r="K97" s="189"/>
      <c r="L97" s="189"/>
      <c r="M97" s="189"/>
      <c r="N97" s="189"/>
      <c r="O97" s="189"/>
      <c r="P97" s="189"/>
      <c r="Q97" s="189"/>
      <c r="R97" s="189"/>
      <c r="S97" s="189"/>
      <c r="T97" s="189"/>
      <c r="U97" s="189"/>
      <c r="V97" s="189"/>
      <c r="W97" s="189"/>
      <c r="X97" s="189"/>
      <c r="Y97" s="189"/>
    </row>
    <row r="98" spans="8:25" x14ac:dyDescent="0.25">
      <c r="H98" s="189"/>
      <c r="I98" s="189"/>
      <c r="J98" s="189"/>
      <c r="K98" s="189"/>
      <c r="L98" s="189"/>
      <c r="M98" s="189"/>
      <c r="N98" s="189"/>
      <c r="O98" s="189"/>
      <c r="P98" s="189"/>
      <c r="Q98" s="189"/>
      <c r="R98" s="189"/>
      <c r="S98" s="189"/>
      <c r="T98" s="189"/>
      <c r="U98" s="189"/>
      <c r="V98" s="189"/>
      <c r="W98" s="189"/>
      <c r="X98" s="189"/>
      <c r="Y98" s="189"/>
    </row>
    <row r="99" spans="8:25" x14ac:dyDescent="0.25">
      <c r="H99" s="189"/>
      <c r="I99" s="189"/>
      <c r="J99" s="189"/>
      <c r="K99" s="189"/>
      <c r="L99" s="189"/>
      <c r="M99" s="189"/>
      <c r="N99" s="189"/>
      <c r="O99" s="189"/>
      <c r="P99" s="189"/>
      <c r="Q99" s="189"/>
      <c r="R99" s="189"/>
      <c r="S99" s="189"/>
      <c r="T99" s="189"/>
      <c r="U99" s="189"/>
      <c r="V99" s="189"/>
      <c r="W99" s="189"/>
      <c r="X99" s="189"/>
      <c r="Y99" s="189"/>
    </row>
    <row r="100" spans="8:25" x14ac:dyDescent="0.25">
      <c r="H100" s="189"/>
      <c r="I100" s="189"/>
      <c r="J100" s="189"/>
      <c r="K100" s="189"/>
      <c r="L100" s="189"/>
      <c r="M100" s="189"/>
      <c r="N100" s="189"/>
      <c r="O100" s="189"/>
      <c r="P100" s="189"/>
      <c r="Q100" s="189"/>
      <c r="R100" s="189"/>
      <c r="S100" s="189"/>
      <c r="T100" s="189"/>
      <c r="U100" s="189"/>
      <c r="V100" s="189"/>
      <c r="W100" s="189"/>
      <c r="X100" s="189"/>
      <c r="Y100" s="189"/>
    </row>
    <row r="101" spans="8:25" x14ac:dyDescent="0.25">
      <c r="H101" s="189"/>
      <c r="I101" s="189"/>
      <c r="J101" s="189"/>
      <c r="K101" s="189"/>
      <c r="L101" s="189"/>
      <c r="M101" s="189"/>
      <c r="N101" s="189"/>
      <c r="O101" s="189"/>
      <c r="P101" s="189"/>
      <c r="Q101" s="189"/>
      <c r="R101" s="189"/>
      <c r="S101" s="189"/>
      <c r="T101" s="189"/>
      <c r="U101" s="189"/>
      <c r="V101" s="189"/>
      <c r="W101" s="189"/>
      <c r="X101" s="189"/>
      <c r="Y101" s="189"/>
    </row>
    <row r="102" spans="8:25" x14ac:dyDescent="0.25">
      <c r="H102" s="189"/>
      <c r="I102" s="189"/>
      <c r="J102" s="189"/>
      <c r="K102" s="189"/>
      <c r="L102" s="189"/>
      <c r="M102" s="189"/>
      <c r="N102" s="189"/>
      <c r="O102" s="189"/>
      <c r="P102" s="189"/>
      <c r="Q102" s="189"/>
      <c r="R102" s="189"/>
      <c r="S102" s="189"/>
      <c r="T102" s="189"/>
      <c r="U102" s="189"/>
      <c r="V102" s="189"/>
      <c r="W102" s="189"/>
      <c r="X102" s="189"/>
      <c r="Y102" s="189"/>
    </row>
    <row r="103" spans="8:25" x14ac:dyDescent="0.25">
      <c r="H103" s="189"/>
      <c r="I103" s="189"/>
      <c r="J103" s="189"/>
      <c r="K103" s="189"/>
      <c r="L103" s="189"/>
      <c r="M103" s="189"/>
      <c r="N103" s="189"/>
      <c r="O103" s="189"/>
      <c r="P103" s="189"/>
      <c r="Q103" s="189"/>
      <c r="R103" s="189"/>
      <c r="S103" s="189"/>
      <c r="T103" s="189"/>
      <c r="U103" s="189"/>
      <c r="V103" s="189"/>
      <c r="W103" s="189"/>
      <c r="X103" s="189"/>
      <c r="Y103" s="189"/>
    </row>
    <row r="104" spans="8:25" x14ac:dyDescent="0.25">
      <c r="H104" s="189"/>
      <c r="I104" s="189"/>
      <c r="J104" s="189"/>
      <c r="K104" s="189"/>
      <c r="L104" s="189"/>
      <c r="M104" s="189"/>
      <c r="N104" s="189"/>
      <c r="O104" s="189"/>
      <c r="P104" s="189"/>
      <c r="Q104" s="189"/>
      <c r="R104" s="189"/>
      <c r="S104" s="189"/>
      <c r="T104" s="189"/>
      <c r="U104" s="189"/>
      <c r="V104" s="189"/>
      <c r="W104" s="189"/>
      <c r="X104" s="189"/>
      <c r="Y104" s="189"/>
    </row>
    <row r="105" spans="8:25" x14ac:dyDescent="0.25">
      <c r="H105" s="189"/>
      <c r="I105" s="189"/>
      <c r="J105" s="189"/>
      <c r="K105" s="189"/>
      <c r="L105" s="189"/>
      <c r="M105" s="189"/>
      <c r="N105" s="189"/>
      <c r="O105" s="189"/>
      <c r="P105" s="189"/>
      <c r="Q105" s="189"/>
      <c r="R105" s="189"/>
      <c r="S105" s="189"/>
      <c r="T105" s="189"/>
      <c r="U105" s="189"/>
      <c r="V105" s="189"/>
      <c r="W105" s="189"/>
      <c r="X105" s="189"/>
      <c r="Y105" s="189"/>
    </row>
    <row r="106" spans="8:25" x14ac:dyDescent="0.25">
      <c r="H106" s="189"/>
      <c r="I106" s="189"/>
      <c r="J106" s="189"/>
      <c r="K106" s="189"/>
      <c r="L106" s="189"/>
      <c r="M106" s="189"/>
      <c r="N106" s="189"/>
      <c r="O106" s="189"/>
      <c r="P106" s="189"/>
      <c r="Q106" s="189"/>
      <c r="R106" s="189"/>
      <c r="S106" s="189"/>
      <c r="T106" s="189"/>
      <c r="U106" s="189"/>
      <c r="V106" s="189"/>
      <c r="W106" s="189"/>
      <c r="X106" s="189"/>
      <c r="Y106" s="189"/>
    </row>
    <row r="107" spans="8:25" x14ac:dyDescent="0.25">
      <c r="H107" s="189"/>
      <c r="I107" s="189"/>
      <c r="J107" s="189"/>
      <c r="K107" s="189"/>
      <c r="L107" s="189"/>
      <c r="M107" s="189"/>
      <c r="N107" s="189"/>
      <c r="O107" s="189"/>
      <c r="P107" s="189"/>
      <c r="Q107" s="189"/>
      <c r="R107" s="189"/>
      <c r="S107" s="189"/>
      <c r="T107" s="189"/>
      <c r="U107" s="189"/>
      <c r="V107" s="189"/>
      <c r="W107" s="189"/>
      <c r="X107" s="189"/>
      <c r="Y107" s="189"/>
    </row>
    <row r="108" spans="8:25" x14ac:dyDescent="0.25">
      <c r="H108" s="189"/>
      <c r="I108" s="189"/>
      <c r="J108" s="189"/>
      <c r="K108" s="189"/>
      <c r="L108" s="189"/>
      <c r="M108" s="189"/>
      <c r="N108" s="189"/>
      <c r="O108" s="189"/>
      <c r="P108" s="189"/>
      <c r="Q108" s="189"/>
      <c r="R108" s="189"/>
      <c r="S108" s="189"/>
      <c r="T108" s="189"/>
      <c r="U108" s="189"/>
      <c r="V108" s="189"/>
      <c r="W108" s="189"/>
      <c r="X108" s="189"/>
      <c r="Y108" s="189"/>
    </row>
    <row r="109" spans="8:25" x14ac:dyDescent="0.25">
      <c r="H109" s="189"/>
      <c r="I109" s="189"/>
      <c r="J109" s="189"/>
      <c r="K109" s="189"/>
      <c r="L109" s="189"/>
      <c r="M109" s="189"/>
      <c r="N109" s="189"/>
      <c r="O109" s="189"/>
      <c r="P109" s="189"/>
      <c r="Q109" s="189"/>
      <c r="R109" s="189"/>
      <c r="S109" s="189"/>
      <c r="T109" s="189"/>
      <c r="U109" s="189"/>
      <c r="V109" s="189"/>
      <c r="W109" s="189"/>
      <c r="X109" s="189"/>
      <c r="Y109" s="189"/>
    </row>
    <row r="110" spans="8:25" x14ac:dyDescent="0.25">
      <c r="H110" s="189"/>
      <c r="I110" s="189"/>
      <c r="J110" s="189"/>
      <c r="K110" s="189"/>
      <c r="L110" s="189"/>
      <c r="M110" s="189"/>
      <c r="N110" s="189"/>
      <c r="O110" s="189"/>
      <c r="P110" s="189"/>
      <c r="Q110" s="189"/>
      <c r="R110" s="189"/>
      <c r="S110" s="189"/>
      <c r="T110" s="189"/>
      <c r="U110" s="189"/>
      <c r="V110" s="189"/>
      <c r="W110" s="189"/>
      <c r="X110" s="189"/>
      <c r="Y110" s="189"/>
    </row>
    <row r="111" spans="8:25" x14ac:dyDescent="0.25">
      <c r="H111" s="189"/>
      <c r="I111" s="189"/>
      <c r="J111" s="189"/>
      <c r="K111" s="189"/>
      <c r="L111" s="189"/>
      <c r="M111" s="189"/>
      <c r="N111" s="189"/>
      <c r="O111" s="189"/>
      <c r="P111" s="189"/>
      <c r="Q111" s="189"/>
      <c r="R111" s="189"/>
      <c r="S111" s="189"/>
      <c r="T111" s="189"/>
      <c r="U111" s="189"/>
      <c r="V111" s="189"/>
      <c r="W111" s="189"/>
      <c r="X111" s="189"/>
      <c r="Y111" s="189"/>
    </row>
    <row r="112" spans="8:25" x14ac:dyDescent="0.25">
      <c r="H112" s="189"/>
      <c r="I112" s="189"/>
      <c r="J112" s="189"/>
      <c r="K112" s="189"/>
      <c r="L112" s="189"/>
      <c r="M112" s="189"/>
      <c r="N112" s="189"/>
      <c r="O112" s="189"/>
      <c r="P112" s="189"/>
      <c r="Q112" s="189"/>
      <c r="R112" s="189"/>
      <c r="S112" s="189"/>
      <c r="T112" s="189"/>
      <c r="U112" s="189"/>
      <c r="V112" s="189"/>
      <c r="W112" s="189"/>
      <c r="X112" s="189"/>
      <c r="Y112" s="189"/>
    </row>
    <row r="113" spans="8:25" x14ac:dyDescent="0.25">
      <c r="H113" s="189"/>
      <c r="I113" s="189"/>
      <c r="J113" s="189"/>
      <c r="K113" s="189"/>
      <c r="L113" s="189"/>
      <c r="M113" s="189"/>
      <c r="N113" s="189"/>
      <c r="O113" s="189"/>
      <c r="P113" s="189"/>
      <c r="Q113" s="189"/>
      <c r="R113" s="189"/>
      <c r="S113" s="189"/>
      <c r="T113" s="189"/>
      <c r="U113" s="189"/>
      <c r="V113" s="189"/>
      <c r="W113" s="189"/>
      <c r="X113" s="189"/>
      <c r="Y113" s="189"/>
    </row>
    <row r="114" spans="8:25" x14ac:dyDescent="0.25">
      <c r="H114" s="189"/>
      <c r="I114" s="189"/>
      <c r="J114" s="189"/>
      <c r="K114" s="189"/>
      <c r="L114" s="189"/>
      <c r="M114" s="189"/>
      <c r="N114" s="189"/>
      <c r="O114" s="189"/>
      <c r="P114" s="189"/>
      <c r="Q114" s="189"/>
      <c r="R114" s="189"/>
      <c r="S114" s="189"/>
      <c r="T114" s="189"/>
      <c r="U114" s="189"/>
      <c r="V114" s="189"/>
      <c r="W114" s="189"/>
      <c r="X114" s="189"/>
      <c r="Y114" s="189"/>
    </row>
    <row r="115" spans="8:25" x14ac:dyDescent="0.25">
      <c r="H115" s="189"/>
      <c r="I115" s="189"/>
      <c r="J115" s="189"/>
      <c r="K115" s="189"/>
      <c r="L115" s="189"/>
      <c r="M115" s="189"/>
      <c r="N115" s="189"/>
      <c r="O115" s="189"/>
      <c r="P115" s="189"/>
      <c r="Q115" s="189"/>
      <c r="R115" s="189"/>
      <c r="S115" s="189"/>
      <c r="T115" s="189"/>
      <c r="U115" s="189"/>
      <c r="V115" s="189"/>
      <c r="W115" s="189"/>
      <c r="X115" s="189"/>
      <c r="Y115" s="189"/>
    </row>
  </sheetData>
  <mergeCells count="24">
    <mergeCell ref="B2:F2"/>
    <mergeCell ref="I2:O2"/>
    <mergeCell ref="R2:X2"/>
    <mergeCell ref="B3:C4"/>
    <mergeCell ref="D3:F3"/>
    <mergeCell ref="I3:J4"/>
    <mergeCell ref="K3:O3"/>
    <mergeCell ref="R3:S4"/>
    <mergeCell ref="T3:X3"/>
    <mergeCell ref="B5:B10"/>
    <mergeCell ref="I5:I10"/>
    <mergeCell ref="R5:R10"/>
    <mergeCell ref="B11:C11"/>
    <mergeCell ref="I11:J11"/>
    <mergeCell ref="R11:S11"/>
    <mergeCell ref="B15:E15"/>
    <mergeCell ref="K15:N15"/>
    <mergeCell ref="T15:W15"/>
    <mergeCell ref="B12:C12"/>
    <mergeCell ref="I12:J12"/>
    <mergeCell ref="R12:S12"/>
    <mergeCell ref="B13:C13"/>
    <mergeCell ref="I13:J13"/>
    <mergeCell ref="R13:S13"/>
  </mergeCells>
  <pageMargins left="0.7" right="0.7" top="0.75" bottom="0.75" header="0.3" footer="0.3"/>
  <pageSetup paperSize="9" orientation="portrait" verticalDpi="0" r:id="rId1"/>
  <ignoredErrors>
    <ignoredError sqref="D9 K9:M9 T9:V9 L6 U6"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19457" r:id="rId4" name="Drop Down 1">
              <controlPr defaultSize="0" autoLine="0" autoPict="0">
                <anchor moveWithCells="1">
                  <from>
                    <xdr:col>14</xdr:col>
                    <xdr:colOff>0</xdr:colOff>
                    <xdr:row>13</xdr:row>
                    <xdr:rowOff>171450</xdr:rowOff>
                  </from>
                  <to>
                    <xdr:col>15</xdr:col>
                    <xdr:colOff>0</xdr:colOff>
                    <xdr:row>15</xdr:row>
                    <xdr:rowOff>0</xdr:rowOff>
                  </to>
                </anchor>
              </controlPr>
            </control>
          </mc:Choice>
        </mc:AlternateContent>
        <mc:AlternateContent xmlns:mc="http://schemas.openxmlformats.org/markup-compatibility/2006">
          <mc:Choice Requires="x14">
            <control shapeId="19458" r:id="rId5" name="Drop Down 2">
              <controlPr defaultSize="0" autoLine="0" autoPict="0">
                <anchor moveWithCells="1">
                  <from>
                    <xdr:col>23</xdr:col>
                    <xdr:colOff>0</xdr:colOff>
                    <xdr:row>13</xdr:row>
                    <xdr:rowOff>171450</xdr:rowOff>
                  </from>
                  <to>
                    <xdr:col>24</xdr:col>
                    <xdr:colOff>0</xdr:colOff>
                    <xdr:row>15</xdr:row>
                    <xdr:rowOff>0</xdr:rowOff>
                  </to>
                </anchor>
              </controlPr>
            </control>
          </mc:Choice>
        </mc:AlternateContent>
        <mc:AlternateContent xmlns:mc="http://schemas.openxmlformats.org/markup-compatibility/2006">
          <mc:Choice Requires="x14">
            <control shapeId="19459" r:id="rId6" name="Drop Down 3">
              <controlPr defaultSize="0" autoLine="0" autoPict="0">
                <anchor moveWithCells="1">
                  <from>
                    <xdr:col>5</xdr:col>
                    <xdr:colOff>0</xdr:colOff>
                    <xdr:row>14</xdr:row>
                    <xdr:rowOff>0</xdr:rowOff>
                  </from>
                  <to>
                    <xdr:col>6</xdr:col>
                    <xdr:colOff>0</xdr:colOff>
                    <xdr:row>15</xdr:row>
                    <xdr:rowOff>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S54"/>
  <sheetViews>
    <sheetView workbookViewId="0"/>
  </sheetViews>
  <sheetFormatPr defaultRowHeight="15" x14ac:dyDescent="0.25"/>
  <cols>
    <col min="3" max="3" width="13" customWidth="1"/>
    <col min="5" max="19" width="9.7109375" customWidth="1"/>
  </cols>
  <sheetData>
    <row r="1" spans="2:19" ht="15.75" thickBot="1" x14ac:dyDescent="0.3"/>
    <row r="2" spans="2:19" ht="45.75" thickBot="1" x14ac:dyDescent="0.3">
      <c r="B2" s="771" t="s">
        <v>285</v>
      </c>
      <c r="C2" s="772"/>
      <c r="D2" s="71" t="s">
        <v>4</v>
      </c>
      <c r="E2" s="537" t="s">
        <v>5</v>
      </c>
      <c r="F2" s="537" t="s">
        <v>6</v>
      </c>
      <c r="G2" s="537" t="s">
        <v>7</v>
      </c>
      <c r="H2" s="537" t="s">
        <v>8</v>
      </c>
      <c r="I2" s="537" t="s">
        <v>9</v>
      </c>
      <c r="J2" s="538" t="s">
        <v>10</v>
      </c>
      <c r="K2" s="3" t="s">
        <v>11</v>
      </c>
      <c r="L2" s="3" t="s">
        <v>12</v>
      </c>
      <c r="M2" s="537" t="s">
        <v>13</v>
      </c>
      <c r="N2" s="537" t="s">
        <v>14</v>
      </c>
      <c r="O2" s="537" t="s">
        <v>15</v>
      </c>
      <c r="P2" s="538" t="s">
        <v>16</v>
      </c>
      <c r="Q2" s="537" t="s">
        <v>17</v>
      </c>
      <c r="R2" s="537" t="s">
        <v>18</v>
      </c>
      <c r="S2" s="447" t="s">
        <v>19</v>
      </c>
    </row>
    <row r="3" spans="2:19" x14ac:dyDescent="0.25">
      <c r="B3" s="666" t="s">
        <v>20</v>
      </c>
      <c r="C3" s="667"/>
      <c r="D3" s="65" t="s">
        <v>79</v>
      </c>
      <c r="E3" s="51">
        <v>554</v>
      </c>
      <c r="F3" s="51">
        <v>0</v>
      </c>
      <c r="G3" s="51">
        <v>1</v>
      </c>
      <c r="H3" s="51">
        <v>1</v>
      </c>
      <c r="I3" s="51">
        <v>5</v>
      </c>
      <c r="J3" s="78">
        <v>7</v>
      </c>
      <c r="K3" s="51">
        <v>1</v>
      </c>
      <c r="L3" s="51">
        <v>2</v>
      </c>
      <c r="M3" s="49">
        <v>0.18050541516245489</v>
      </c>
      <c r="N3" s="49">
        <v>0.18050541516245489</v>
      </c>
      <c r="O3" s="49">
        <v>0.90252707581227432</v>
      </c>
      <c r="P3" s="76">
        <v>1.2635379061371841</v>
      </c>
      <c r="Q3" s="50">
        <v>0.18050541516245489</v>
      </c>
      <c r="R3" s="50">
        <v>0.36101083032490977</v>
      </c>
      <c r="S3" s="157">
        <v>1</v>
      </c>
    </row>
    <row r="4" spans="2:19" x14ac:dyDescent="0.25">
      <c r="B4" s="668"/>
      <c r="C4" s="669"/>
      <c r="D4" s="66" t="s">
        <v>80</v>
      </c>
      <c r="E4" s="29" t="s">
        <v>286</v>
      </c>
      <c r="F4" s="29">
        <v>0</v>
      </c>
      <c r="G4" s="29">
        <v>7</v>
      </c>
      <c r="H4" s="29">
        <v>0</v>
      </c>
      <c r="I4" s="29">
        <v>13</v>
      </c>
      <c r="J4" s="30">
        <v>20</v>
      </c>
      <c r="K4" s="29">
        <v>85</v>
      </c>
      <c r="L4" s="29">
        <v>0</v>
      </c>
      <c r="M4" s="31">
        <v>1.1804384485666104</v>
      </c>
      <c r="N4" s="31">
        <v>0</v>
      </c>
      <c r="O4" s="31">
        <v>2.1922428330522767</v>
      </c>
      <c r="P4" s="32">
        <v>3.3726812816188869</v>
      </c>
      <c r="Q4" s="28">
        <v>14.333895446880272</v>
      </c>
      <c r="R4" s="28">
        <v>0</v>
      </c>
      <c r="S4" s="173">
        <v>12.142857142857142</v>
      </c>
    </row>
    <row r="5" spans="2:19" x14ac:dyDescent="0.25">
      <c r="B5" s="668"/>
      <c r="C5" s="669"/>
      <c r="D5" s="66" t="s">
        <v>84</v>
      </c>
      <c r="E5" s="29">
        <v>529</v>
      </c>
      <c r="F5" s="29">
        <v>0</v>
      </c>
      <c r="G5" s="29">
        <v>8</v>
      </c>
      <c r="H5" s="29">
        <v>2</v>
      </c>
      <c r="I5" s="29">
        <v>4</v>
      </c>
      <c r="J5" s="30">
        <v>14</v>
      </c>
      <c r="K5" s="29">
        <v>48</v>
      </c>
      <c r="L5" s="29">
        <v>8</v>
      </c>
      <c r="M5" s="31">
        <v>1.5122873345935728</v>
      </c>
      <c r="N5" s="31">
        <v>0.3780718336483932</v>
      </c>
      <c r="O5" s="31">
        <v>0.75614366729678639</v>
      </c>
      <c r="P5" s="32">
        <v>2.6465028355387523</v>
      </c>
      <c r="Q5" s="28">
        <v>9.073724007561438</v>
      </c>
      <c r="R5" s="28">
        <v>1.5122873345935728</v>
      </c>
      <c r="S5" s="173">
        <v>6</v>
      </c>
    </row>
    <row r="6" spans="2:19" x14ac:dyDescent="0.25">
      <c r="B6" s="668"/>
      <c r="C6" s="669"/>
      <c r="D6" s="66" t="s">
        <v>85</v>
      </c>
      <c r="E6" s="29">
        <v>627</v>
      </c>
      <c r="F6" s="29">
        <v>0</v>
      </c>
      <c r="G6" s="29">
        <v>1</v>
      </c>
      <c r="H6" s="29">
        <v>3</v>
      </c>
      <c r="I6" s="29">
        <v>0</v>
      </c>
      <c r="J6" s="30">
        <v>4</v>
      </c>
      <c r="K6" s="29">
        <v>3</v>
      </c>
      <c r="L6" s="29">
        <v>14</v>
      </c>
      <c r="M6" s="31">
        <v>0.15948963317384371</v>
      </c>
      <c r="N6" s="31">
        <v>0.4784688995215311</v>
      </c>
      <c r="O6" s="31">
        <v>0</v>
      </c>
      <c r="P6" s="32">
        <v>0.63795853269537484</v>
      </c>
      <c r="Q6" s="28">
        <v>0.4784688995215311</v>
      </c>
      <c r="R6" s="28">
        <v>2.2328548644338118</v>
      </c>
      <c r="S6" s="173">
        <v>3</v>
      </c>
    </row>
    <row r="7" spans="2:19" x14ac:dyDescent="0.25">
      <c r="B7" s="668"/>
      <c r="C7" s="669"/>
      <c r="D7" s="66" t="s">
        <v>133</v>
      </c>
      <c r="E7" s="28">
        <v>17.25</v>
      </c>
      <c r="F7" s="29">
        <v>0</v>
      </c>
      <c r="G7" s="29">
        <v>0</v>
      </c>
      <c r="H7" s="29">
        <v>0</v>
      </c>
      <c r="I7" s="29">
        <v>0</v>
      </c>
      <c r="J7" s="30">
        <v>0</v>
      </c>
      <c r="K7" s="29">
        <v>0</v>
      </c>
      <c r="L7" s="29">
        <v>0</v>
      </c>
      <c r="M7" s="31">
        <v>0</v>
      </c>
      <c r="N7" s="31">
        <v>0</v>
      </c>
      <c r="O7" s="31">
        <v>0</v>
      </c>
      <c r="P7" s="32">
        <v>0</v>
      </c>
      <c r="Q7" s="28">
        <v>0</v>
      </c>
      <c r="R7" s="28">
        <v>0</v>
      </c>
      <c r="S7" s="173">
        <v>0</v>
      </c>
    </row>
    <row r="8" spans="2:19" ht="15.75" thickBot="1" x14ac:dyDescent="0.3">
      <c r="B8" s="768"/>
      <c r="C8" s="776"/>
      <c r="D8" s="67" t="s">
        <v>86</v>
      </c>
      <c r="E8" s="33">
        <v>301.72000000000003</v>
      </c>
      <c r="F8" s="59">
        <v>0</v>
      </c>
      <c r="G8" s="59">
        <v>0</v>
      </c>
      <c r="H8" s="59">
        <v>0</v>
      </c>
      <c r="I8" s="59">
        <v>0</v>
      </c>
      <c r="J8" s="79">
        <v>0</v>
      </c>
      <c r="K8" s="59">
        <v>0</v>
      </c>
      <c r="L8" s="59">
        <v>0</v>
      </c>
      <c r="M8" s="48">
        <v>0</v>
      </c>
      <c r="N8" s="48">
        <v>0</v>
      </c>
      <c r="O8" s="48">
        <v>0</v>
      </c>
      <c r="P8" s="77">
        <v>0</v>
      </c>
      <c r="Q8" s="33">
        <v>0</v>
      </c>
      <c r="R8" s="33">
        <v>0</v>
      </c>
      <c r="S8" s="175">
        <v>0</v>
      </c>
    </row>
    <row r="9" spans="2:19" x14ac:dyDescent="0.25">
      <c r="B9" s="748" t="s">
        <v>21</v>
      </c>
      <c r="C9" s="749"/>
      <c r="D9" s="749"/>
      <c r="E9" s="35">
        <v>2621.9700000000003</v>
      </c>
      <c r="F9" s="36">
        <v>0</v>
      </c>
      <c r="G9" s="36">
        <v>17</v>
      </c>
      <c r="H9" s="36">
        <v>6</v>
      </c>
      <c r="I9" s="36">
        <v>22</v>
      </c>
      <c r="J9" s="80">
        <v>45</v>
      </c>
      <c r="K9" s="36">
        <v>137</v>
      </c>
      <c r="L9" s="36">
        <v>24</v>
      </c>
      <c r="M9" s="38">
        <v>0.64836744890292397</v>
      </c>
      <c r="N9" s="38">
        <v>0.22883557020103201</v>
      </c>
      <c r="O9" s="38">
        <v>0.83906375740378403</v>
      </c>
      <c r="P9" s="75">
        <v>1.71626677650774</v>
      </c>
      <c r="Q9" s="35">
        <v>5.2250788529235601</v>
      </c>
      <c r="R9" s="35">
        <v>0.91534228080412805</v>
      </c>
      <c r="S9" s="403">
        <v>8.0588235294117645</v>
      </c>
    </row>
    <row r="10" spans="2:19" ht="15.75" thickBot="1" x14ac:dyDescent="0.3">
      <c r="B10" s="664" t="s">
        <v>22</v>
      </c>
      <c r="C10" s="665"/>
      <c r="D10" s="665"/>
      <c r="E10" s="44">
        <v>11623.65035</v>
      </c>
      <c r="F10" s="37">
        <v>0</v>
      </c>
      <c r="G10" s="37">
        <v>125</v>
      </c>
      <c r="H10" s="37">
        <v>30</v>
      </c>
      <c r="I10" s="37">
        <v>136</v>
      </c>
      <c r="J10" s="45">
        <v>291</v>
      </c>
      <c r="K10" s="44">
        <v>1704.5</v>
      </c>
      <c r="L10" s="37">
        <v>608</v>
      </c>
      <c r="M10" s="46">
        <v>1.07539366925296</v>
      </c>
      <c r="N10" s="46">
        <v>0.258094480620711</v>
      </c>
      <c r="O10" s="46">
        <v>1.1700283121472299</v>
      </c>
      <c r="P10" s="47">
        <v>2.5035164620209001</v>
      </c>
      <c r="Q10" s="44">
        <v>14.6640680739334</v>
      </c>
      <c r="R10" s="44">
        <v>5.2307148072464198</v>
      </c>
      <c r="S10" s="392">
        <v>13.635999999999999</v>
      </c>
    </row>
    <row r="11" spans="2:19" ht="15.75" thickBot="1" x14ac:dyDescent="0.3"/>
    <row r="12" spans="2:19" ht="45.75" thickBot="1" x14ac:dyDescent="0.3">
      <c r="B12" s="672" t="s">
        <v>209</v>
      </c>
      <c r="C12" s="673"/>
      <c r="D12" s="70" t="s">
        <v>4</v>
      </c>
      <c r="E12" s="3" t="s">
        <v>5</v>
      </c>
      <c r="F12" s="3" t="s">
        <v>6</v>
      </c>
      <c r="G12" s="3" t="s">
        <v>7</v>
      </c>
      <c r="H12" s="3" t="s">
        <v>8</v>
      </c>
      <c r="I12" s="3" t="s">
        <v>9</v>
      </c>
      <c r="J12" s="10" t="s">
        <v>10</v>
      </c>
      <c r="K12" s="3" t="s">
        <v>11</v>
      </c>
      <c r="L12" s="3" t="s">
        <v>12</v>
      </c>
      <c r="M12" s="3" t="s">
        <v>13</v>
      </c>
      <c r="N12" s="3" t="s">
        <v>14</v>
      </c>
      <c r="O12" s="3" t="s">
        <v>15</v>
      </c>
      <c r="P12" s="10" t="s">
        <v>16</v>
      </c>
      <c r="Q12" s="3" t="s">
        <v>17</v>
      </c>
      <c r="R12" s="3" t="s">
        <v>18</v>
      </c>
      <c r="S12" s="236" t="s">
        <v>19</v>
      </c>
    </row>
    <row r="13" spans="2:19" x14ac:dyDescent="0.25">
      <c r="B13" s="765" t="s">
        <v>20</v>
      </c>
      <c r="C13" s="775"/>
      <c r="D13" s="65" t="s">
        <v>79</v>
      </c>
      <c r="E13" s="50">
        <v>629.43000000000006</v>
      </c>
      <c r="F13" s="51">
        <v>0</v>
      </c>
      <c r="G13" s="51">
        <v>6</v>
      </c>
      <c r="H13" s="51">
        <v>0</v>
      </c>
      <c r="I13" s="51">
        <v>3</v>
      </c>
      <c r="J13" s="78">
        <v>9</v>
      </c>
      <c r="K13" s="51">
        <v>83</v>
      </c>
      <c r="L13" s="51">
        <v>47</v>
      </c>
      <c r="M13" s="49">
        <v>0.95324341070492336</v>
      </c>
      <c r="N13" s="49">
        <v>0</v>
      </c>
      <c r="O13" s="49">
        <v>0.47662170535246168</v>
      </c>
      <c r="P13" s="76">
        <v>1.4298651160573852</v>
      </c>
      <c r="Q13" s="50">
        <v>13.186533848084775</v>
      </c>
      <c r="R13" s="50">
        <v>7.467073383855233</v>
      </c>
      <c r="S13" s="157">
        <v>13.833333333333334</v>
      </c>
    </row>
    <row r="14" spans="2:19" x14ac:dyDescent="0.25">
      <c r="B14" s="668"/>
      <c r="C14" s="669"/>
      <c r="D14" s="66" t="s">
        <v>80</v>
      </c>
      <c r="E14" s="29" t="s">
        <v>221</v>
      </c>
      <c r="F14" s="29">
        <v>0</v>
      </c>
      <c r="G14" s="29">
        <v>1</v>
      </c>
      <c r="H14" s="29" t="s">
        <v>33</v>
      </c>
      <c r="I14" s="29">
        <v>7</v>
      </c>
      <c r="J14" s="30">
        <v>8</v>
      </c>
      <c r="K14" s="29">
        <v>20</v>
      </c>
      <c r="L14" s="29" t="s">
        <v>33</v>
      </c>
      <c r="M14" s="31">
        <v>0.16233766233766234</v>
      </c>
      <c r="N14" s="31" t="s">
        <v>33</v>
      </c>
      <c r="O14" s="31">
        <v>1.1363636363636365</v>
      </c>
      <c r="P14" s="32">
        <v>1.2987012987012987</v>
      </c>
      <c r="Q14" s="28">
        <v>3.2467532467532463</v>
      </c>
      <c r="R14" s="28" t="s">
        <v>33</v>
      </c>
      <c r="S14" s="173">
        <v>20</v>
      </c>
    </row>
    <row r="15" spans="2:19" x14ac:dyDescent="0.25">
      <c r="B15" s="668"/>
      <c r="C15" s="669"/>
      <c r="D15" s="66" t="s">
        <v>84</v>
      </c>
      <c r="E15" s="29">
        <v>441</v>
      </c>
      <c r="F15" s="29">
        <v>0</v>
      </c>
      <c r="G15" s="29">
        <v>3</v>
      </c>
      <c r="H15" s="29">
        <v>0</v>
      </c>
      <c r="I15" s="29">
        <v>5</v>
      </c>
      <c r="J15" s="30">
        <v>8</v>
      </c>
      <c r="K15" s="29">
        <v>67</v>
      </c>
      <c r="L15" s="29">
        <v>0</v>
      </c>
      <c r="M15" s="31">
        <v>0.68027210884353739</v>
      </c>
      <c r="N15" s="31">
        <v>0</v>
      </c>
      <c r="O15" s="31">
        <v>1.1337868480725624</v>
      </c>
      <c r="P15" s="32">
        <v>1.8140589569160999</v>
      </c>
      <c r="Q15" s="28">
        <v>15.192743764172336</v>
      </c>
      <c r="R15" s="28">
        <v>0</v>
      </c>
      <c r="S15" s="173">
        <v>22.333333333333332</v>
      </c>
    </row>
    <row r="16" spans="2:19" x14ac:dyDescent="0.25">
      <c r="B16" s="668"/>
      <c r="C16" s="669"/>
      <c r="D16" s="66" t="s">
        <v>85</v>
      </c>
      <c r="E16" s="29">
        <v>614</v>
      </c>
      <c r="F16" s="29">
        <v>0</v>
      </c>
      <c r="G16" s="29">
        <v>3</v>
      </c>
      <c r="H16" s="29">
        <v>3</v>
      </c>
      <c r="I16" s="29">
        <v>3</v>
      </c>
      <c r="J16" s="30">
        <v>9</v>
      </c>
      <c r="K16" s="29">
        <v>30</v>
      </c>
      <c r="L16" s="29">
        <v>26</v>
      </c>
      <c r="M16" s="31">
        <v>0.48859934853420195</v>
      </c>
      <c r="N16" s="31">
        <v>0.48859934853420195</v>
      </c>
      <c r="O16" s="31">
        <v>0.48859934853420195</v>
      </c>
      <c r="P16" s="32">
        <v>1.4657980456026058</v>
      </c>
      <c r="Q16" s="28">
        <v>4.8859934853420199</v>
      </c>
      <c r="R16" s="28">
        <v>4.234527687296417</v>
      </c>
      <c r="S16" s="173">
        <v>10</v>
      </c>
    </row>
    <row r="17" spans="2:19" x14ac:dyDescent="0.25">
      <c r="B17" s="668"/>
      <c r="C17" s="669"/>
      <c r="D17" s="66" t="s">
        <v>133</v>
      </c>
      <c r="E17" s="29" t="s">
        <v>222</v>
      </c>
      <c r="F17" s="29">
        <v>0</v>
      </c>
      <c r="G17" s="29">
        <v>0</v>
      </c>
      <c r="H17" s="29" t="s">
        <v>33</v>
      </c>
      <c r="I17" s="29">
        <v>0</v>
      </c>
      <c r="J17" s="30">
        <v>0</v>
      </c>
      <c r="K17" s="29">
        <v>0</v>
      </c>
      <c r="L17" s="29">
        <v>0</v>
      </c>
      <c r="M17" s="31">
        <v>0</v>
      </c>
      <c r="N17" s="31" t="s">
        <v>33</v>
      </c>
      <c r="O17" s="31">
        <v>0</v>
      </c>
      <c r="P17" s="32">
        <v>0</v>
      </c>
      <c r="Q17" s="28">
        <v>0</v>
      </c>
      <c r="R17" s="28" t="s">
        <v>33</v>
      </c>
      <c r="S17" s="173">
        <v>0</v>
      </c>
    </row>
    <row r="18" spans="2:19" ht="15.75" thickBot="1" x14ac:dyDescent="0.3">
      <c r="B18" s="668"/>
      <c r="C18" s="669"/>
      <c r="D18" s="66" t="s">
        <v>86</v>
      </c>
      <c r="E18" s="28">
        <v>310.971</v>
      </c>
      <c r="F18" s="29">
        <v>0</v>
      </c>
      <c r="G18" s="29">
        <v>4</v>
      </c>
      <c r="H18" s="29">
        <v>0</v>
      </c>
      <c r="I18" s="29">
        <v>1</v>
      </c>
      <c r="J18" s="30">
        <v>5</v>
      </c>
      <c r="K18" s="29">
        <v>63</v>
      </c>
      <c r="L18" s="29">
        <v>128</v>
      </c>
      <c r="M18" s="31">
        <v>1.2862935772145956</v>
      </c>
      <c r="N18" s="31">
        <v>0</v>
      </c>
      <c r="O18" s="31">
        <v>0.3215733943036489</v>
      </c>
      <c r="P18" s="32">
        <v>1.6078669715182445</v>
      </c>
      <c r="Q18" s="28">
        <v>20.259123841129881</v>
      </c>
      <c r="R18" s="28">
        <v>41.161394470867059</v>
      </c>
      <c r="S18" s="173">
        <v>15.75</v>
      </c>
    </row>
    <row r="19" spans="2:19" x14ac:dyDescent="0.25">
      <c r="B19" s="701" t="s">
        <v>21</v>
      </c>
      <c r="C19" s="702"/>
      <c r="D19" s="703"/>
      <c r="E19" s="35">
        <v>2623.4009999999998</v>
      </c>
      <c r="F19" s="36">
        <v>0</v>
      </c>
      <c r="G19" s="36">
        <v>17</v>
      </c>
      <c r="H19" s="36">
        <v>3</v>
      </c>
      <c r="I19" s="36">
        <v>19</v>
      </c>
      <c r="J19" s="80">
        <v>39</v>
      </c>
      <c r="K19" s="36">
        <v>263</v>
      </c>
      <c r="L19" s="36">
        <v>201</v>
      </c>
      <c r="M19" s="38">
        <v>0.64801378058482095</v>
      </c>
      <c r="N19" s="38">
        <v>0.11862396204033215</v>
      </c>
      <c r="O19" s="38">
        <v>0.72425069594774105</v>
      </c>
      <c r="P19" s="75">
        <v>1.4908884385728942</v>
      </c>
      <c r="Q19" s="35">
        <v>10.025154370224</v>
      </c>
      <c r="R19" s="35">
        <v>10.073163238867776</v>
      </c>
      <c r="S19" s="403">
        <v>15.470588235294118</v>
      </c>
    </row>
    <row r="20" spans="2:19" ht="15.75" thickBot="1" x14ac:dyDescent="0.3">
      <c r="B20" s="679" t="s">
        <v>22</v>
      </c>
      <c r="C20" s="680"/>
      <c r="D20" s="681"/>
      <c r="E20" s="44">
        <v>11493.445157249998</v>
      </c>
      <c r="F20" s="37">
        <v>0</v>
      </c>
      <c r="G20" s="37">
        <v>109</v>
      </c>
      <c r="H20" s="37">
        <v>28</v>
      </c>
      <c r="I20" s="37">
        <v>177</v>
      </c>
      <c r="J20" s="45">
        <v>314</v>
      </c>
      <c r="K20" s="44">
        <v>1454</v>
      </c>
      <c r="L20" s="37">
        <v>706</v>
      </c>
      <c r="M20" s="46">
        <v>0.94836664297513495</v>
      </c>
      <c r="N20" s="46">
        <v>0.36893319015211906</v>
      </c>
      <c r="O20" s="46">
        <v>1.5400082184091599</v>
      </c>
      <c r="P20" s="47">
        <v>2.857308051536414</v>
      </c>
      <c r="Q20" s="44">
        <v>12.6506889806041</v>
      </c>
      <c r="R20" s="44">
        <v>9.3023868659784306</v>
      </c>
      <c r="S20" s="392">
        <v>13.339449541284404</v>
      </c>
    </row>
    <row r="21" spans="2:19" ht="15.75" thickBot="1" x14ac:dyDescent="0.3"/>
    <row r="22" spans="2:19" ht="44.1" customHeight="1" thickBot="1" x14ac:dyDescent="0.3">
      <c r="B22" s="677" t="s">
        <v>42</v>
      </c>
      <c r="C22" s="678"/>
      <c r="D22" s="70" t="s">
        <v>4</v>
      </c>
      <c r="E22" s="3" t="s">
        <v>5</v>
      </c>
      <c r="F22" s="3" t="s">
        <v>6</v>
      </c>
      <c r="G22" s="3" t="s">
        <v>7</v>
      </c>
      <c r="H22" s="3" t="s">
        <v>8</v>
      </c>
      <c r="I22" s="3" t="s">
        <v>9</v>
      </c>
      <c r="J22" s="10" t="s">
        <v>10</v>
      </c>
      <c r="K22" s="3" t="s">
        <v>11</v>
      </c>
      <c r="L22" s="3" t="s">
        <v>12</v>
      </c>
      <c r="M22" s="3" t="s">
        <v>13</v>
      </c>
      <c r="N22" s="3" t="s">
        <v>14</v>
      </c>
      <c r="O22" s="3" t="s">
        <v>15</v>
      </c>
      <c r="P22" s="10" t="s">
        <v>16</v>
      </c>
      <c r="Q22" s="3" t="s">
        <v>17</v>
      </c>
      <c r="R22" s="3" t="s">
        <v>18</v>
      </c>
      <c r="S22" s="259" t="s">
        <v>19</v>
      </c>
    </row>
    <row r="23" spans="2:19" x14ac:dyDescent="0.25">
      <c r="B23" s="765" t="s">
        <v>20</v>
      </c>
      <c r="C23" s="775"/>
      <c r="D23" s="65" t="s">
        <v>79</v>
      </c>
      <c r="E23" s="51">
        <v>716</v>
      </c>
      <c r="F23" s="51">
        <v>0</v>
      </c>
      <c r="G23" s="51">
        <v>2</v>
      </c>
      <c r="H23" s="51">
        <v>0</v>
      </c>
      <c r="I23" s="51">
        <v>5</v>
      </c>
      <c r="J23" s="78">
        <v>7</v>
      </c>
      <c r="K23" s="51">
        <v>2</v>
      </c>
      <c r="L23" s="51">
        <v>0</v>
      </c>
      <c r="M23" s="49">
        <v>0.27932960893854747</v>
      </c>
      <c r="N23" s="49">
        <v>0</v>
      </c>
      <c r="O23" s="49">
        <v>0.6983240223463687</v>
      </c>
      <c r="P23" s="76">
        <v>0.97765363128491622</v>
      </c>
      <c r="Q23" s="50">
        <v>0.27932960893854747</v>
      </c>
      <c r="R23" s="50">
        <v>0</v>
      </c>
      <c r="S23" s="157">
        <v>1</v>
      </c>
    </row>
    <row r="24" spans="2:19" x14ac:dyDescent="0.25">
      <c r="B24" s="668"/>
      <c r="C24" s="669"/>
      <c r="D24" s="66" t="s">
        <v>80</v>
      </c>
      <c r="E24" s="29" t="s">
        <v>81</v>
      </c>
      <c r="F24" s="29">
        <v>0</v>
      </c>
      <c r="G24" s="29">
        <v>4</v>
      </c>
      <c r="H24" s="29" t="s">
        <v>33</v>
      </c>
      <c r="I24" s="29">
        <v>4</v>
      </c>
      <c r="J24" s="30">
        <v>8</v>
      </c>
      <c r="K24" s="29">
        <v>53</v>
      </c>
      <c r="L24" s="29" t="s">
        <v>33</v>
      </c>
      <c r="M24" s="31">
        <v>0.65573770491803274</v>
      </c>
      <c r="N24" s="31" t="s">
        <v>33</v>
      </c>
      <c r="O24" s="31">
        <v>0.65573770491803274</v>
      </c>
      <c r="P24" s="32">
        <v>1.3114754098360655</v>
      </c>
      <c r="Q24" s="28">
        <v>8.6885245901639347</v>
      </c>
      <c r="R24" s="28" t="s">
        <v>33</v>
      </c>
      <c r="S24" s="173">
        <v>13.25</v>
      </c>
    </row>
    <row r="25" spans="2:19" x14ac:dyDescent="0.25">
      <c r="B25" s="668"/>
      <c r="C25" s="669"/>
      <c r="D25" s="66" t="s">
        <v>82</v>
      </c>
      <c r="E25" s="29" t="s">
        <v>83</v>
      </c>
      <c r="F25" s="29">
        <v>0</v>
      </c>
      <c r="G25" s="29">
        <v>1</v>
      </c>
      <c r="H25" s="29">
        <v>0</v>
      </c>
      <c r="I25" s="29">
        <v>8</v>
      </c>
      <c r="J25" s="30">
        <v>9</v>
      </c>
      <c r="K25" s="29">
        <v>12</v>
      </c>
      <c r="L25" s="29">
        <v>0</v>
      </c>
      <c r="M25" s="31">
        <v>1.4285714285714286</v>
      </c>
      <c r="N25" s="31">
        <v>0</v>
      </c>
      <c r="O25" s="31">
        <v>11.428571428571429</v>
      </c>
      <c r="P25" s="32">
        <v>12.857142857142858</v>
      </c>
      <c r="Q25" s="28">
        <v>17.142857142857142</v>
      </c>
      <c r="R25" s="28">
        <v>0</v>
      </c>
      <c r="S25" s="173">
        <v>12</v>
      </c>
    </row>
    <row r="26" spans="2:19" x14ac:dyDescent="0.25">
      <c r="B26" s="668"/>
      <c r="C26" s="669"/>
      <c r="D26" s="66" t="s">
        <v>84</v>
      </c>
      <c r="E26" s="29">
        <v>418</v>
      </c>
      <c r="F26" s="29">
        <v>0</v>
      </c>
      <c r="G26" s="29">
        <v>12</v>
      </c>
      <c r="H26" s="29">
        <v>2</v>
      </c>
      <c r="I26" s="29">
        <v>3</v>
      </c>
      <c r="J26" s="30">
        <v>17</v>
      </c>
      <c r="K26" s="29">
        <v>52</v>
      </c>
      <c r="L26" s="29">
        <v>8</v>
      </c>
      <c r="M26" s="31">
        <v>2.8708133971291865</v>
      </c>
      <c r="N26" s="31">
        <v>0.4784688995215311</v>
      </c>
      <c r="O26" s="31">
        <v>0.71770334928229662</v>
      </c>
      <c r="P26" s="32">
        <v>4.0669856459330145</v>
      </c>
      <c r="Q26" s="28">
        <v>12.440191387559809</v>
      </c>
      <c r="R26" s="28">
        <v>1.9138755980861244</v>
      </c>
      <c r="S26" s="173">
        <v>4.333333333333333</v>
      </c>
    </row>
    <row r="27" spans="2:19" x14ac:dyDescent="0.25">
      <c r="B27" s="668"/>
      <c r="C27" s="669"/>
      <c r="D27" s="66" t="s">
        <v>85</v>
      </c>
      <c r="E27" s="29">
        <v>610</v>
      </c>
      <c r="F27" s="29">
        <v>0</v>
      </c>
      <c r="G27" s="29">
        <v>6</v>
      </c>
      <c r="H27" s="29">
        <v>3</v>
      </c>
      <c r="I27" s="29">
        <v>7</v>
      </c>
      <c r="J27" s="30">
        <v>16</v>
      </c>
      <c r="K27" s="29">
        <v>110</v>
      </c>
      <c r="L27" s="29">
        <v>35</v>
      </c>
      <c r="M27" s="31">
        <v>0.98360655737704916</v>
      </c>
      <c r="N27" s="31">
        <v>0.49180327868852458</v>
      </c>
      <c r="O27" s="31">
        <v>1.1475409836065573</v>
      </c>
      <c r="P27" s="32">
        <v>2.622950819672131</v>
      </c>
      <c r="Q27" s="28">
        <v>18.032786885245901</v>
      </c>
      <c r="R27" s="28">
        <v>5.7377049180327866</v>
      </c>
      <c r="S27" s="173">
        <v>18.333333333333332</v>
      </c>
    </row>
    <row r="28" spans="2:19" x14ac:dyDescent="0.25">
      <c r="B28" s="668"/>
      <c r="C28" s="669"/>
      <c r="D28" s="66" t="s">
        <v>86</v>
      </c>
      <c r="E28" s="29">
        <v>272</v>
      </c>
      <c r="F28" s="29">
        <v>0</v>
      </c>
      <c r="G28" s="29">
        <v>0</v>
      </c>
      <c r="H28" s="29">
        <v>0</v>
      </c>
      <c r="I28" s="29">
        <v>2</v>
      </c>
      <c r="J28" s="30">
        <v>2</v>
      </c>
      <c r="K28" s="29">
        <v>0</v>
      </c>
      <c r="L28" s="29">
        <v>0</v>
      </c>
      <c r="M28" s="31">
        <v>0</v>
      </c>
      <c r="N28" s="31">
        <v>0</v>
      </c>
      <c r="O28" s="31">
        <v>0.73529411764705888</v>
      </c>
      <c r="P28" s="32">
        <v>0.73529411764705888</v>
      </c>
      <c r="Q28" s="28">
        <v>0</v>
      </c>
      <c r="R28" s="28">
        <v>0</v>
      </c>
      <c r="S28" s="173">
        <v>0</v>
      </c>
    </row>
    <row r="29" spans="2:19" ht="15.75" thickBot="1" x14ac:dyDescent="0.3">
      <c r="B29" s="768"/>
      <c r="C29" s="776"/>
      <c r="D29" s="67" t="s">
        <v>87</v>
      </c>
      <c r="E29" s="59" t="s">
        <v>88</v>
      </c>
      <c r="F29" s="59">
        <v>0</v>
      </c>
      <c r="G29" s="59">
        <v>0</v>
      </c>
      <c r="H29" s="59" t="s">
        <v>33</v>
      </c>
      <c r="I29" s="59">
        <v>0</v>
      </c>
      <c r="J29" s="79">
        <v>0</v>
      </c>
      <c r="K29" s="59">
        <v>0</v>
      </c>
      <c r="L29" s="59" t="s">
        <v>33</v>
      </c>
      <c r="M29" s="48">
        <v>0</v>
      </c>
      <c r="N29" s="48" t="s">
        <v>33</v>
      </c>
      <c r="O29" s="48">
        <v>0</v>
      </c>
      <c r="P29" s="77">
        <v>0</v>
      </c>
      <c r="Q29" s="33">
        <v>0</v>
      </c>
      <c r="R29" s="33" t="s">
        <v>33</v>
      </c>
      <c r="S29" s="175">
        <v>0</v>
      </c>
    </row>
    <row r="30" spans="2:19" x14ac:dyDescent="0.25">
      <c r="B30" s="748" t="s">
        <v>21</v>
      </c>
      <c r="C30" s="749"/>
      <c r="D30" s="749"/>
      <c r="E30" s="36">
        <v>2710</v>
      </c>
      <c r="F30" s="36">
        <v>0</v>
      </c>
      <c r="G30" s="36">
        <v>25</v>
      </c>
      <c r="H30" s="36">
        <v>5</v>
      </c>
      <c r="I30" s="36">
        <v>29</v>
      </c>
      <c r="J30" s="80">
        <v>59</v>
      </c>
      <c r="K30" s="36">
        <v>229</v>
      </c>
      <c r="L30" s="36">
        <v>43</v>
      </c>
      <c r="M30" s="38">
        <v>0.92250922509225097</v>
      </c>
      <c r="N30" s="38">
        <v>0.23969319271332695</v>
      </c>
      <c r="O30" s="38">
        <v>1.0701107011070099</v>
      </c>
      <c r="P30" s="75">
        <v>2.2323131189125878</v>
      </c>
      <c r="Q30" s="35">
        <v>8.4501845018450208</v>
      </c>
      <c r="R30" s="35">
        <v>2.0613614573346117</v>
      </c>
      <c r="S30" s="403">
        <v>9.16</v>
      </c>
    </row>
    <row r="31" spans="2:19" ht="15.75" thickBot="1" x14ac:dyDescent="0.3">
      <c r="B31" s="664" t="s">
        <v>22</v>
      </c>
      <c r="C31" s="665"/>
      <c r="D31" s="665"/>
      <c r="E31" s="44">
        <v>11810.43945075</v>
      </c>
      <c r="F31" s="37">
        <v>0</v>
      </c>
      <c r="G31" s="37">
        <v>144</v>
      </c>
      <c r="H31" s="37">
        <v>53</v>
      </c>
      <c r="I31" s="37">
        <v>200</v>
      </c>
      <c r="J31" s="45">
        <v>397</v>
      </c>
      <c r="K31" s="44">
        <v>2165.3000000000002</v>
      </c>
      <c r="L31" s="37">
        <v>581</v>
      </c>
      <c r="M31" s="46">
        <v>1.2192603044153101</v>
      </c>
      <c r="N31" s="46">
        <v>0.76971114047954459</v>
      </c>
      <c r="O31" s="46">
        <v>1.6934170894656999</v>
      </c>
      <c r="P31" s="47">
        <v>3.6823885343605545</v>
      </c>
      <c r="Q31" s="44">
        <v>18.333780119100499</v>
      </c>
      <c r="R31" s="44">
        <v>9.1027308192457745</v>
      </c>
      <c r="S31" s="392">
        <v>15.036805555555556</v>
      </c>
    </row>
    <row r="32" spans="2:19" ht="15.75" thickBot="1" x14ac:dyDescent="0.3">
      <c r="Q32" s="423"/>
      <c r="R32" s="423"/>
      <c r="S32" s="423"/>
    </row>
    <row r="33" spans="2:19" ht="45.75" thickBot="1" x14ac:dyDescent="0.3">
      <c r="B33" s="881" t="s">
        <v>108</v>
      </c>
      <c r="C33" s="882"/>
      <c r="D33" s="265" t="s">
        <v>4</v>
      </c>
      <c r="E33" s="261" t="s">
        <v>5</v>
      </c>
      <c r="F33" s="261" t="s">
        <v>6</v>
      </c>
      <c r="G33" s="261" t="s">
        <v>7</v>
      </c>
      <c r="H33" s="261" t="s">
        <v>8</v>
      </c>
      <c r="I33" s="261" t="s">
        <v>9</v>
      </c>
      <c r="J33" s="262" t="s">
        <v>10</v>
      </c>
      <c r="K33" s="261" t="s">
        <v>11</v>
      </c>
      <c r="L33" s="261" t="s">
        <v>12</v>
      </c>
      <c r="M33" s="261" t="s">
        <v>13</v>
      </c>
      <c r="N33" s="261" t="s">
        <v>14</v>
      </c>
      <c r="O33" s="261" t="s">
        <v>15</v>
      </c>
      <c r="P33" s="262" t="s">
        <v>16</v>
      </c>
      <c r="Q33" s="261" t="s">
        <v>17</v>
      </c>
      <c r="R33" s="261" t="s">
        <v>18</v>
      </c>
      <c r="S33" s="575" t="s">
        <v>19</v>
      </c>
    </row>
    <row r="34" spans="2:19" x14ac:dyDescent="0.25">
      <c r="B34" s="668" t="s">
        <v>20</v>
      </c>
      <c r="C34" s="767"/>
      <c r="D34" s="563" t="s">
        <v>79</v>
      </c>
      <c r="E34" s="22">
        <v>645.57000000000005</v>
      </c>
      <c r="F34" s="23">
        <v>0</v>
      </c>
      <c r="G34" s="23">
        <v>4</v>
      </c>
      <c r="H34" s="172" t="s">
        <v>176</v>
      </c>
      <c r="I34" s="172" t="s">
        <v>176</v>
      </c>
      <c r="J34" s="172" t="s">
        <v>176</v>
      </c>
      <c r="K34" s="22">
        <v>16.5</v>
      </c>
      <c r="L34" s="172" t="s">
        <v>176</v>
      </c>
      <c r="M34" s="25">
        <v>0.6196074786622674</v>
      </c>
      <c r="N34" s="172" t="s">
        <v>176</v>
      </c>
      <c r="O34" s="172" t="s">
        <v>176</v>
      </c>
      <c r="P34" s="172" t="s">
        <v>176</v>
      </c>
      <c r="Q34" s="22">
        <v>2.555880849481853</v>
      </c>
      <c r="R34" s="172" t="s">
        <v>176</v>
      </c>
      <c r="S34" s="156">
        <v>4.125</v>
      </c>
    </row>
    <row r="35" spans="2:19" x14ac:dyDescent="0.25">
      <c r="B35" s="668"/>
      <c r="C35" s="767"/>
      <c r="D35" s="564" t="s">
        <v>80</v>
      </c>
      <c r="E35" s="29" t="s">
        <v>109</v>
      </c>
      <c r="F35" s="29">
        <v>0</v>
      </c>
      <c r="G35" s="29">
        <v>6</v>
      </c>
      <c r="H35" s="110" t="s">
        <v>176</v>
      </c>
      <c r="I35" s="110" t="s">
        <v>176</v>
      </c>
      <c r="J35" s="110" t="s">
        <v>176</v>
      </c>
      <c r="K35" s="29">
        <v>145</v>
      </c>
      <c r="L35" s="110" t="s">
        <v>176</v>
      </c>
      <c r="M35" s="31">
        <v>1.8292682926829269</v>
      </c>
      <c r="N35" s="110" t="s">
        <v>176</v>
      </c>
      <c r="O35" s="110" t="s">
        <v>176</v>
      </c>
      <c r="P35" s="110" t="s">
        <v>176</v>
      </c>
      <c r="Q35" s="28">
        <v>44.207317073170735</v>
      </c>
      <c r="R35" s="110" t="s">
        <v>176</v>
      </c>
      <c r="S35" s="173">
        <v>24.166666666666668</v>
      </c>
    </row>
    <row r="36" spans="2:19" x14ac:dyDescent="0.25">
      <c r="B36" s="668"/>
      <c r="C36" s="767"/>
      <c r="D36" s="564" t="s">
        <v>82</v>
      </c>
      <c r="E36" s="29" t="s">
        <v>110</v>
      </c>
      <c r="F36" s="29">
        <v>0</v>
      </c>
      <c r="G36" s="29">
        <v>1</v>
      </c>
      <c r="H36" s="110" t="s">
        <v>176</v>
      </c>
      <c r="I36" s="110" t="s">
        <v>176</v>
      </c>
      <c r="J36" s="110" t="s">
        <v>176</v>
      </c>
      <c r="K36" s="29">
        <v>49</v>
      </c>
      <c r="L36" s="110" t="s">
        <v>176</v>
      </c>
      <c r="M36" s="31">
        <v>3.3333333333333335</v>
      </c>
      <c r="N36" s="110" t="s">
        <v>176</v>
      </c>
      <c r="O36" s="110" t="s">
        <v>176</v>
      </c>
      <c r="P36" s="110" t="s">
        <v>176</v>
      </c>
      <c r="Q36" s="28">
        <v>163.33333333333334</v>
      </c>
      <c r="R36" s="110" t="s">
        <v>176</v>
      </c>
      <c r="S36" s="173">
        <v>49</v>
      </c>
    </row>
    <row r="37" spans="2:19" x14ac:dyDescent="0.25">
      <c r="B37" s="668"/>
      <c r="C37" s="767"/>
      <c r="D37" s="564" t="s">
        <v>84</v>
      </c>
      <c r="E37" s="29">
        <v>393</v>
      </c>
      <c r="F37" s="29">
        <v>0</v>
      </c>
      <c r="G37" s="29">
        <v>9</v>
      </c>
      <c r="H37" s="110" t="s">
        <v>176</v>
      </c>
      <c r="I37" s="110" t="s">
        <v>176</v>
      </c>
      <c r="J37" s="110" t="s">
        <v>176</v>
      </c>
      <c r="K37" s="29">
        <v>40</v>
      </c>
      <c r="L37" s="110" t="s">
        <v>176</v>
      </c>
      <c r="M37" s="31">
        <v>2.2900763358778624</v>
      </c>
      <c r="N37" s="110" t="s">
        <v>176</v>
      </c>
      <c r="O37" s="110" t="s">
        <v>176</v>
      </c>
      <c r="P37" s="110" t="s">
        <v>176</v>
      </c>
      <c r="Q37" s="28">
        <v>10.178117048346055</v>
      </c>
      <c r="R37" s="110" t="s">
        <v>176</v>
      </c>
      <c r="S37" s="173">
        <v>4.4444444444444446</v>
      </c>
    </row>
    <row r="38" spans="2:19" x14ac:dyDescent="0.25">
      <c r="B38" s="668"/>
      <c r="C38" s="767"/>
      <c r="D38" s="564" t="s">
        <v>85</v>
      </c>
      <c r="E38" s="29">
        <v>703</v>
      </c>
      <c r="F38" s="29">
        <v>0</v>
      </c>
      <c r="G38" s="29">
        <v>4</v>
      </c>
      <c r="H38" s="110" t="s">
        <v>176</v>
      </c>
      <c r="I38" s="110" t="s">
        <v>176</v>
      </c>
      <c r="J38" s="110" t="s">
        <v>176</v>
      </c>
      <c r="K38" s="29">
        <v>120</v>
      </c>
      <c r="L38" s="110" t="s">
        <v>176</v>
      </c>
      <c r="M38" s="31">
        <v>0.56899004267425324</v>
      </c>
      <c r="N38" s="110" t="s">
        <v>176</v>
      </c>
      <c r="O38" s="110" t="s">
        <v>176</v>
      </c>
      <c r="P38" s="110" t="s">
        <v>176</v>
      </c>
      <c r="Q38" s="28">
        <v>17.069701280227594</v>
      </c>
      <c r="R38" s="110" t="s">
        <v>176</v>
      </c>
      <c r="S38" s="173">
        <v>30</v>
      </c>
    </row>
    <row r="39" spans="2:19" x14ac:dyDescent="0.25">
      <c r="B39" s="668"/>
      <c r="C39" s="767"/>
      <c r="D39" s="564" t="s">
        <v>86</v>
      </c>
      <c r="E39" s="28">
        <v>249.9</v>
      </c>
      <c r="F39" s="29">
        <v>0</v>
      </c>
      <c r="G39" s="29">
        <v>0</v>
      </c>
      <c r="H39" s="110" t="s">
        <v>176</v>
      </c>
      <c r="I39" s="110" t="s">
        <v>176</v>
      </c>
      <c r="J39" s="110" t="s">
        <v>176</v>
      </c>
      <c r="K39" s="29">
        <v>0</v>
      </c>
      <c r="L39" s="110" t="s">
        <v>176</v>
      </c>
      <c r="M39" s="31">
        <v>0</v>
      </c>
      <c r="N39" s="110" t="s">
        <v>176</v>
      </c>
      <c r="O39" s="110" t="s">
        <v>176</v>
      </c>
      <c r="P39" s="110" t="s">
        <v>176</v>
      </c>
      <c r="Q39" s="28">
        <v>0</v>
      </c>
      <c r="R39" s="110" t="s">
        <v>176</v>
      </c>
      <c r="S39" s="173">
        <v>0</v>
      </c>
    </row>
    <row r="40" spans="2:19" ht="15.75" thickBot="1" x14ac:dyDescent="0.3">
      <c r="B40" s="768"/>
      <c r="C40" s="769"/>
      <c r="D40" s="573" t="s">
        <v>87</v>
      </c>
      <c r="E40" s="59" t="s">
        <v>111</v>
      </c>
      <c r="F40" s="59">
        <v>0</v>
      </c>
      <c r="G40" s="59">
        <v>1</v>
      </c>
      <c r="H40" s="267" t="s">
        <v>176</v>
      </c>
      <c r="I40" s="267" t="s">
        <v>176</v>
      </c>
      <c r="J40" s="267" t="s">
        <v>176</v>
      </c>
      <c r="K40" s="59">
        <v>4</v>
      </c>
      <c r="L40" s="267" t="s">
        <v>176</v>
      </c>
      <c r="M40" s="48">
        <v>6.8965517241379306</v>
      </c>
      <c r="N40" s="267" t="s">
        <v>176</v>
      </c>
      <c r="O40" s="267" t="s">
        <v>176</v>
      </c>
      <c r="P40" s="267" t="s">
        <v>176</v>
      </c>
      <c r="Q40" s="33">
        <v>27.586206896551722</v>
      </c>
      <c r="R40" s="267" t="s">
        <v>176</v>
      </c>
      <c r="S40" s="175">
        <v>4</v>
      </c>
    </row>
    <row r="41" spans="2:19" x14ac:dyDescent="0.25">
      <c r="B41" s="748" t="s">
        <v>21</v>
      </c>
      <c r="C41" s="749"/>
      <c r="D41" s="749"/>
      <c r="E41" s="35">
        <v>2363.9700000000003</v>
      </c>
      <c r="F41" s="36">
        <v>0</v>
      </c>
      <c r="G41" s="36">
        <v>25</v>
      </c>
      <c r="H41" s="606" t="s">
        <v>176</v>
      </c>
      <c r="I41" s="606" t="s">
        <v>176</v>
      </c>
      <c r="J41" s="606" t="s">
        <v>176</v>
      </c>
      <c r="K41" s="35">
        <v>374.5</v>
      </c>
      <c r="L41" s="606" t="s">
        <v>176</v>
      </c>
      <c r="M41" s="38">
        <v>1.05754303142595</v>
      </c>
      <c r="N41" s="606" t="s">
        <v>176</v>
      </c>
      <c r="O41" s="606" t="s">
        <v>176</v>
      </c>
      <c r="P41" s="606" t="s">
        <v>176</v>
      </c>
      <c r="Q41" s="35">
        <v>15.8419946107607</v>
      </c>
      <c r="R41" s="606" t="s">
        <v>176</v>
      </c>
      <c r="S41" s="403">
        <v>14.98</v>
      </c>
    </row>
    <row r="42" spans="2:19" ht="15.75" thickBot="1" x14ac:dyDescent="0.3">
      <c r="B42" s="664" t="s">
        <v>22</v>
      </c>
      <c r="C42" s="665"/>
      <c r="D42" s="665"/>
      <c r="E42" s="44">
        <v>11642.913075</v>
      </c>
      <c r="F42" s="37">
        <v>0</v>
      </c>
      <c r="G42" s="37">
        <v>128</v>
      </c>
      <c r="H42" s="607" t="s">
        <v>176</v>
      </c>
      <c r="I42" s="607" t="s">
        <v>176</v>
      </c>
      <c r="J42" s="607" t="s">
        <v>176</v>
      </c>
      <c r="K42" s="44">
        <v>2511.4</v>
      </c>
      <c r="L42" s="607" t="s">
        <v>176</v>
      </c>
      <c r="M42" s="46">
        <v>1.0993812216535901</v>
      </c>
      <c r="N42" s="607" t="s">
        <v>176</v>
      </c>
      <c r="O42" s="607" t="s">
        <v>176</v>
      </c>
      <c r="P42" s="607" t="s">
        <v>176</v>
      </c>
      <c r="Q42" s="44">
        <v>21.5702031254751</v>
      </c>
      <c r="R42" s="607" t="s">
        <v>176</v>
      </c>
      <c r="S42" s="392">
        <v>19.620312500000001</v>
      </c>
    </row>
    <row r="43" spans="2:19" ht="15.75" thickBot="1" x14ac:dyDescent="0.3"/>
    <row r="44" spans="2:19" ht="45.75" thickBot="1" x14ac:dyDescent="0.3">
      <c r="B44" s="771" t="s">
        <v>129</v>
      </c>
      <c r="C44" s="772"/>
      <c r="D44" s="265" t="s">
        <v>4</v>
      </c>
      <c r="E44" s="261" t="s">
        <v>5</v>
      </c>
      <c r="F44" s="261" t="s">
        <v>6</v>
      </c>
      <c r="G44" s="261" t="s">
        <v>7</v>
      </c>
      <c r="H44" s="261" t="s">
        <v>8</v>
      </c>
      <c r="I44" s="261" t="s">
        <v>9</v>
      </c>
      <c r="J44" s="262" t="s">
        <v>10</v>
      </c>
      <c r="K44" s="261" t="s">
        <v>11</v>
      </c>
      <c r="L44" s="261" t="s">
        <v>12</v>
      </c>
      <c r="M44" s="261" t="s">
        <v>13</v>
      </c>
      <c r="N44" s="261" t="s">
        <v>14</v>
      </c>
      <c r="O44" s="261" t="s">
        <v>15</v>
      </c>
      <c r="P44" s="262" t="s">
        <v>16</v>
      </c>
      <c r="Q44" s="261" t="s">
        <v>17</v>
      </c>
      <c r="R44" s="261" t="s">
        <v>18</v>
      </c>
      <c r="S44" s="575" t="s">
        <v>19</v>
      </c>
    </row>
    <row r="45" spans="2:19" x14ac:dyDescent="0.25">
      <c r="B45" s="765" t="s">
        <v>20</v>
      </c>
      <c r="C45" s="766"/>
      <c r="D45" s="563" t="s">
        <v>79</v>
      </c>
      <c r="E45" s="23" t="s">
        <v>130</v>
      </c>
      <c r="F45" s="23">
        <v>0</v>
      </c>
      <c r="G45" s="23">
        <v>0</v>
      </c>
      <c r="H45" s="172" t="s">
        <v>176</v>
      </c>
      <c r="I45" s="172" t="s">
        <v>176</v>
      </c>
      <c r="J45" s="172" t="s">
        <v>176</v>
      </c>
      <c r="K45" s="23">
        <v>0</v>
      </c>
      <c r="L45" s="172" t="s">
        <v>176</v>
      </c>
      <c r="M45" s="25">
        <v>0</v>
      </c>
      <c r="N45" s="172" t="s">
        <v>176</v>
      </c>
      <c r="O45" s="172" t="s">
        <v>176</v>
      </c>
      <c r="P45" s="172" t="s">
        <v>176</v>
      </c>
      <c r="Q45" s="22">
        <v>0</v>
      </c>
      <c r="R45" s="172" t="s">
        <v>176</v>
      </c>
      <c r="S45" s="156">
        <v>0</v>
      </c>
    </row>
    <row r="46" spans="2:19" x14ac:dyDescent="0.25">
      <c r="B46" s="668"/>
      <c r="C46" s="767"/>
      <c r="D46" s="564" t="s">
        <v>80</v>
      </c>
      <c r="E46" s="29" t="s">
        <v>131</v>
      </c>
      <c r="F46" s="29">
        <v>0</v>
      </c>
      <c r="G46" s="29">
        <v>7</v>
      </c>
      <c r="H46" s="110" t="s">
        <v>176</v>
      </c>
      <c r="I46" s="110" t="s">
        <v>176</v>
      </c>
      <c r="J46" s="110" t="s">
        <v>176</v>
      </c>
      <c r="K46" s="29">
        <v>67</v>
      </c>
      <c r="L46" s="110" t="s">
        <v>176</v>
      </c>
      <c r="M46" s="31">
        <v>2.1739130434782608</v>
      </c>
      <c r="N46" s="110" t="s">
        <v>176</v>
      </c>
      <c r="O46" s="110" t="s">
        <v>176</v>
      </c>
      <c r="P46" s="110" t="s">
        <v>176</v>
      </c>
      <c r="Q46" s="28">
        <v>20.80745341614907</v>
      </c>
      <c r="R46" s="110" t="s">
        <v>176</v>
      </c>
      <c r="S46" s="173">
        <v>9.5714285714285712</v>
      </c>
    </row>
    <row r="47" spans="2:19" x14ac:dyDescent="0.25">
      <c r="B47" s="668"/>
      <c r="C47" s="767"/>
      <c r="D47" s="564" t="s">
        <v>82</v>
      </c>
      <c r="E47" s="29" t="s">
        <v>132</v>
      </c>
      <c r="F47" s="29">
        <v>0</v>
      </c>
      <c r="G47" s="29">
        <v>0</v>
      </c>
      <c r="H47" s="110" t="s">
        <v>176</v>
      </c>
      <c r="I47" s="110" t="s">
        <v>176</v>
      </c>
      <c r="J47" s="110" t="s">
        <v>176</v>
      </c>
      <c r="K47" s="29">
        <v>0</v>
      </c>
      <c r="L47" s="110" t="s">
        <v>176</v>
      </c>
      <c r="M47" s="31">
        <v>0</v>
      </c>
      <c r="N47" s="110" t="s">
        <v>176</v>
      </c>
      <c r="O47" s="110" t="s">
        <v>176</v>
      </c>
      <c r="P47" s="110" t="s">
        <v>176</v>
      </c>
      <c r="Q47" s="28">
        <v>0</v>
      </c>
      <c r="R47" s="110" t="s">
        <v>176</v>
      </c>
      <c r="S47" s="173">
        <v>0</v>
      </c>
    </row>
    <row r="48" spans="2:19" x14ac:dyDescent="0.25">
      <c r="B48" s="668"/>
      <c r="C48" s="767"/>
      <c r="D48" s="564" t="s">
        <v>84</v>
      </c>
      <c r="E48" s="29">
        <v>310</v>
      </c>
      <c r="F48" s="29">
        <v>0</v>
      </c>
      <c r="G48" s="29">
        <v>0</v>
      </c>
      <c r="H48" s="110" t="s">
        <v>176</v>
      </c>
      <c r="I48" s="110" t="s">
        <v>176</v>
      </c>
      <c r="J48" s="110" t="s">
        <v>176</v>
      </c>
      <c r="K48" s="29">
        <v>0</v>
      </c>
      <c r="L48" s="110" t="s">
        <v>176</v>
      </c>
      <c r="M48" s="31">
        <v>0</v>
      </c>
      <c r="N48" s="110" t="s">
        <v>176</v>
      </c>
      <c r="O48" s="110" t="s">
        <v>176</v>
      </c>
      <c r="P48" s="110" t="s">
        <v>176</v>
      </c>
      <c r="Q48" s="28">
        <v>0</v>
      </c>
      <c r="R48" s="110" t="s">
        <v>176</v>
      </c>
      <c r="S48" s="173">
        <v>0</v>
      </c>
    </row>
    <row r="49" spans="2:19" x14ac:dyDescent="0.25">
      <c r="B49" s="668"/>
      <c r="C49" s="767"/>
      <c r="D49" s="564" t="s">
        <v>85</v>
      </c>
      <c r="E49" s="29">
        <v>714</v>
      </c>
      <c r="F49" s="29">
        <v>0</v>
      </c>
      <c r="G49" s="29">
        <v>8</v>
      </c>
      <c r="H49" s="110" t="s">
        <v>176</v>
      </c>
      <c r="I49" s="110" t="s">
        <v>176</v>
      </c>
      <c r="J49" s="110" t="s">
        <v>176</v>
      </c>
      <c r="K49" s="29">
        <v>287</v>
      </c>
      <c r="L49" s="110" t="s">
        <v>176</v>
      </c>
      <c r="M49" s="31">
        <v>1.1204481792717087</v>
      </c>
      <c r="N49" s="110" t="s">
        <v>176</v>
      </c>
      <c r="O49" s="110" t="s">
        <v>176</v>
      </c>
      <c r="P49" s="110" t="s">
        <v>176</v>
      </c>
      <c r="Q49" s="28">
        <v>40.196078431372548</v>
      </c>
      <c r="R49" s="110" t="s">
        <v>176</v>
      </c>
      <c r="S49" s="173">
        <v>35.875</v>
      </c>
    </row>
    <row r="50" spans="2:19" x14ac:dyDescent="0.25">
      <c r="B50" s="668"/>
      <c r="C50" s="767"/>
      <c r="D50" s="564" t="s">
        <v>133</v>
      </c>
      <c r="E50" s="29" t="s">
        <v>134</v>
      </c>
      <c r="F50" s="29">
        <v>0</v>
      </c>
      <c r="G50" s="29">
        <v>0</v>
      </c>
      <c r="H50" s="110" t="s">
        <v>176</v>
      </c>
      <c r="I50" s="110" t="s">
        <v>176</v>
      </c>
      <c r="J50" s="110" t="s">
        <v>176</v>
      </c>
      <c r="K50" s="29">
        <v>0</v>
      </c>
      <c r="L50" s="110" t="s">
        <v>176</v>
      </c>
      <c r="M50" s="31">
        <v>0</v>
      </c>
      <c r="N50" s="110" t="s">
        <v>176</v>
      </c>
      <c r="O50" s="110" t="s">
        <v>176</v>
      </c>
      <c r="P50" s="110" t="s">
        <v>176</v>
      </c>
      <c r="Q50" s="28">
        <v>0</v>
      </c>
      <c r="R50" s="110" t="s">
        <v>176</v>
      </c>
      <c r="S50" s="173">
        <v>0</v>
      </c>
    </row>
    <row r="51" spans="2:19" x14ac:dyDescent="0.25">
      <c r="B51" s="668"/>
      <c r="C51" s="767"/>
      <c r="D51" s="564" t="s">
        <v>86</v>
      </c>
      <c r="E51" s="29" t="s">
        <v>135</v>
      </c>
      <c r="F51" s="29">
        <v>0</v>
      </c>
      <c r="G51" s="29">
        <v>0</v>
      </c>
      <c r="H51" s="110" t="s">
        <v>176</v>
      </c>
      <c r="I51" s="110" t="s">
        <v>176</v>
      </c>
      <c r="J51" s="110" t="s">
        <v>176</v>
      </c>
      <c r="K51" s="29">
        <v>0</v>
      </c>
      <c r="L51" s="110" t="s">
        <v>176</v>
      </c>
      <c r="M51" s="31">
        <v>0</v>
      </c>
      <c r="N51" s="110" t="s">
        <v>176</v>
      </c>
      <c r="O51" s="110" t="s">
        <v>176</v>
      </c>
      <c r="P51" s="110" t="s">
        <v>176</v>
      </c>
      <c r="Q51" s="28">
        <v>0</v>
      </c>
      <c r="R51" s="110" t="s">
        <v>176</v>
      </c>
      <c r="S51" s="173">
        <v>0</v>
      </c>
    </row>
    <row r="52" spans="2:19" ht="15.75" thickBot="1" x14ac:dyDescent="0.3">
      <c r="B52" s="768"/>
      <c r="C52" s="769"/>
      <c r="D52" s="573" t="s">
        <v>87</v>
      </c>
      <c r="E52" s="59" t="s">
        <v>136</v>
      </c>
      <c r="F52" s="59">
        <v>0</v>
      </c>
      <c r="G52" s="59">
        <v>1</v>
      </c>
      <c r="H52" s="267" t="s">
        <v>176</v>
      </c>
      <c r="I52" s="267" t="s">
        <v>176</v>
      </c>
      <c r="J52" s="267" t="s">
        <v>176</v>
      </c>
      <c r="K52" s="59">
        <v>10</v>
      </c>
      <c r="L52" s="267" t="s">
        <v>176</v>
      </c>
      <c r="M52" s="48">
        <v>6.25</v>
      </c>
      <c r="N52" s="267" t="s">
        <v>176</v>
      </c>
      <c r="O52" s="267" t="s">
        <v>176</v>
      </c>
      <c r="P52" s="267" t="s">
        <v>176</v>
      </c>
      <c r="Q52" s="33">
        <v>62.5</v>
      </c>
      <c r="R52" s="267" t="s">
        <v>176</v>
      </c>
      <c r="S52" s="175">
        <v>10</v>
      </c>
    </row>
    <row r="53" spans="2:19" x14ac:dyDescent="0.25">
      <c r="B53" s="748" t="s">
        <v>21</v>
      </c>
      <c r="C53" s="749"/>
      <c r="D53" s="749"/>
      <c r="E53" s="35">
        <v>2083.3000000000002</v>
      </c>
      <c r="F53" s="36">
        <v>0</v>
      </c>
      <c r="G53" s="36">
        <v>16</v>
      </c>
      <c r="H53" s="606" t="s">
        <v>176</v>
      </c>
      <c r="I53" s="606" t="s">
        <v>176</v>
      </c>
      <c r="J53" s="606" t="s">
        <v>176</v>
      </c>
      <c r="K53" s="36">
        <v>364</v>
      </c>
      <c r="L53" s="606" t="s">
        <v>176</v>
      </c>
      <c r="M53" s="38">
        <v>0.76801228819661105</v>
      </c>
      <c r="N53" s="606" t="s">
        <v>176</v>
      </c>
      <c r="O53" s="606" t="s">
        <v>176</v>
      </c>
      <c r="P53" s="606" t="s">
        <v>176</v>
      </c>
      <c r="Q53" s="35">
        <v>17.472279556472898</v>
      </c>
      <c r="R53" s="606" t="s">
        <v>176</v>
      </c>
      <c r="S53" s="403">
        <v>22.75</v>
      </c>
    </row>
    <row r="54" spans="2:19" ht="15.75" thickBot="1" x14ac:dyDescent="0.3">
      <c r="B54" s="664" t="s">
        <v>22</v>
      </c>
      <c r="C54" s="665"/>
      <c r="D54" s="665"/>
      <c r="E54" s="44">
        <v>11468.874</v>
      </c>
      <c r="F54" s="37">
        <v>2</v>
      </c>
      <c r="G54" s="37">
        <v>140</v>
      </c>
      <c r="H54" s="607" t="s">
        <v>176</v>
      </c>
      <c r="I54" s="607" t="s">
        <v>176</v>
      </c>
      <c r="J54" s="607" t="s">
        <v>176</v>
      </c>
      <c r="K54" s="37">
        <v>2439.5</v>
      </c>
      <c r="L54" s="607" t="s">
        <v>176</v>
      </c>
      <c r="M54" s="46">
        <v>1.22069524872276</v>
      </c>
      <c r="N54" s="607" t="s">
        <v>176</v>
      </c>
      <c r="O54" s="607" t="s">
        <v>176</v>
      </c>
      <c r="P54" s="607" t="s">
        <v>176</v>
      </c>
      <c r="Q54" s="44">
        <v>21.270614708994099</v>
      </c>
      <c r="R54" s="607" t="s">
        <v>176</v>
      </c>
      <c r="S54" s="392">
        <v>17.425000000000001</v>
      </c>
    </row>
  </sheetData>
  <mergeCells count="20">
    <mergeCell ref="B2:C2"/>
    <mergeCell ref="B3:C8"/>
    <mergeCell ref="B9:D9"/>
    <mergeCell ref="B10:D10"/>
    <mergeCell ref="B12:C12"/>
    <mergeCell ref="B13:C18"/>
    <mergeCell ref="B19:D19"/>
    <mergeCell ref="B20:D20"/>
    <mergeCell ref="B54:D54"/>
    <mergeCell ref="B22:C22"/>
    <mergeCell ref="B23:C29"/>
    <mergeCell ref="B30:D30"/>
    <mergeCell ref="B31:D31"/>
    <mergeCell ref="B33:C33"/>
    <mergeCell ref="B34:C40"/>
    <mergeCell ref="B41:D41"/>
    <mergeCell ref="B42:D42"/>
    <mergeCell ref="B44:C44"/>
    <mergeCell ref="B45:C52"/>
    <mergeCell ref="B53:D5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D64B0-1025-4878-B385-7275650C9D30}">
  <dimension ref="A1:Z84"/>
  <sheetViews>
    <sheetView workbookViewId="0"/>
  </sheetViews>
  <sheetFormatPr defaultRowHeight="15" x14ac:dyDescent="0.25"/>
  <cols>
    <col min="3" max="3" width="19.140625" customWidth="1"/>
    <col min="8" max="8" width="2.5703125" customWidth="1"/>
    <col min="10" max="10" width="16.85546875" bestFit="1" customWidth="1"/>
    <col min="17" max="17" width="3.28515625" customWidth="1"/>
    <col min="19" max="19" width="16.85546875" bestFit="1" customWidth="1"/>
    <col min="20" max="20" width="9.5703125" bestFit="1" customWidth="1"/>
    <col min="21" max="21" width="10.5703125" customWidth="1"/>
    <col min="22" max="22" width="11.5703125" bestFit="1" customWidth="1"/>
    <col min="23" max="24" width="10.5703125" bestFit="1" customWidth="1"/>
    <col min="26" max="26" width="9.140625" style="189"/>
  </cols>
  <sheetData>
    <row r="1" spans="1:25" ht="15.75" thickBot="1" x14ac:dyDescent="0.3">
      <c r="A1" s="99"/>
      <c r="B1" s="99"/>
      <c r="C1" s="99"/>
      <c r="D1" s="99"/>
      <c r="E1" s="99"/>
      <c r="F1" s="99"/>
      <c r="G1" s="99"/>
      <c r="H1" s="94"/>
      <c r="I1" s="94"/>
      <c r="J1" s="94"/>
      <c r="K1" s="94"/>
      <c r="L1" s="94"/>
      <c r="M1" s="94"/>
      <c r="N1" s="94"/>
      <c r="O1" s="94"/>
      <c r="P1" s="94"/>
      <c r="Q1" s="99"/>
      <c r="R1" s="99"/>
      <c r="S1" s="99"/>
      <c r="T1" s="99"/>
      <c r="U1" s="99"/>
      <c r="V1" s="99"/>
      <c r="W1" s="99"/>
      <c r="X1" s="99"/>
      <c r="Y1" s="99"/>
    </row>
    <row r="2" spans="1:25" ht="15.75" thickBot="1" x14ac:dyDescent="0.3">
      <c r="A2" s="99"/>
      <c r="B2" s="897" t="s">
        <v>288</v>
      </c>
      <c r="C2" s="898"/>
      <c r="D2" s="898"/>
      <c r="E2" s="898"/>
      <c r="F2" s="899"/>
      <c r="G2" s="99"/>
      <c r="H2" s="94"/>
      <c r="I2" s="900" t="s">
        <v>289</v>
      </c>
      <c r="J2" s="901"/>
      <c r="K2" s="901"/>
      <c r="L2" s="901"/>
      <c r="M2" s="901"/>
      <c r="N2" s="901"/>
      <c r="O2" s="902"/>
      <c r="P2" s="94"/>
      <c r="Q2" s="99"/>
      <c r="R2" s="900" t="s">
        <v>290</v>
      </c>
      <c r="S2" s="901"/>
      <c r="T2" s="901"/>
      <c r="U2" s="901"/>
      <c r="V2" s="901"/>
      <c r="W2" s="901"/>
      <c r="X2" s="902"/>
      <c r="Y2" s="99"/>
    </row>
    <row r="3" spans="1:25" x14ac:dyDescent="0.25">
      <c r="A3" s="99"/>
      <c r="B3" s="903" t="s">
        <v>296</v>
      </c>
      <c r="C3" s="904"/>
      <c r="D3" s="907" t="s">
        <v>178</v>
      </c>
      <c r="E3" s="908"/>
      <c r="F3" s="909"/>
      <c r="G3" s="99"/>
      <c r="H3" s="94"/>
      <c r="I3" s="910" t="s">
        <v>201</v>
      </c>
      <c r="J3" s="911"/>
      <c r="K3" s="914" t="s">
        <v>178</v>
      </c>
      <c r="L3" s="914"/>
      <c r="M3" s="914"/>
      <c r="N3" s="914"/>
      <c r="O3" s="915"/>
      <c r="P3" s="94"/>
      <c r="Q3" s="99"/>
      <c r="R3" s="910" t="s">
        <v>202</v>
      </c>
      <c r="S3" s="916"/>
      <c r="T3" s="918" t="s">
        <v>178</v>
      </c>
      <c r="U3" s="914"/>
      <c r="V3" s="914"/>
      <c r="W3" s="914"/>
      <c r="X3" s="915"/>
      <c r="Y3" s="99"/>
    </row>
    <row r="4" spans="1:25" ht="15.75" thickBot="1" x14ac:dyDescent="0.3">
      <c r="A4" s="99"/>
      <c r="B4" s="905"/>
      <c r="C4" s="906"/>
      <c r="D4" s="542">
        <v>2015</v>
      </c>
      <c r="E4" s="542">
        <v>2016</v>
      </c>
      <c r="F4" s="210">
        <v>2017</v>
      </c>
      <c r="G4" s="99"/>
      <c r="H4" s="139"/>
      <c r="I4" s="912"/>
      <c r="J4" s="913"/>
      <c r="K4" s="542">
        <v>2013</v>
      </c>
      <c r="L4" s="542">
        <v>2014</v>
      </c>
      <c r="M4" s="542">
        <v>2015</v>
      </c>
      <c r="N4" s="542">
        <v>2016</v>
      </c>
      <c r="O4" s="210">
        <v>2017</v>
      </c>
      <c r="P4" s="94"/>
      <c r="Q4" s="99"/>
      <c r="R4" s="912"/>
      <c r="S4" s="917"/>
      <c r="T4" s="541">
        <v>2013</v>
      </c>
      <c r="U4" s="542">
        <v>2014</v>
      </c>
      <c r="V4" s="542">
        <v>2015</v>
      </c>
      <c r="W4" s="542">
        <v>2016</v>
      </c>
      <c r="X4" s="210">
        <v>2017</v>
      </c>
      <c r="Y4" s="99"/>
    </row>
    <row r="5" spans="1:25" x14ac:dyDescent="0.25">
      <c r="A5" s="99"/>
      <c r="B5" s="888" t="s">
        <v>179</v>
      </c>
      <c r="C5" s="539" t="s">
        <v>79</v>
      </c>
      <c r="D5" s="433">
        <f>VLOOKUP($C5,'Retail tables'!$D$23:$S$29,13,FALSE)</f>
        <v>0.97765363128491622</v>
      </c>
      <c r="E5" s="25">
        <f>VLOOKUP($C5,'Retail tables'!$D$13:$S$18,13,FALSE)</f>
        <v>1.4298651160573852</v>
      </c>
      <c r="F5" s="195">
        <f>VLOOKUP($C5,'Retail tables'!$D$3:$S$8,13,FALSE)</f>
        <v>1.2635379061371841</v>
      </c>
      <c r="G5" s="99"/>
      <c r="H5" s="94"/>
      <c r="I5" s="889" t="s">
        <v>179</v>
      </c>
      <c r="J5" s="590" t="s">
        <v>79</v>
      </c>
      <c r="K5" s="546">
        <f>VLOOKUP($J5,'Retail tables'!$D$45:$S$52,10,FALSE)</f>
        <v>0</v>
      </c>
      <c r="L5" s="547">
        <f>VLOOKUP($J5,'Retail tables'!$D$34:$S$40,10,FALSE)</f>
        <v>0.6196074786622674</v>
      </c>
      <c r="M5" s="547">
        <f>VLOOKUP($J5,'Retail tables'!$D$23:$S$29,10,FALSE)</f>
        <v>0.27932960893854747</v>
      </c>
      <c r="N5" s="547">
        <f>VLOOKUP($J5,'Retail tables'!$D$13:$S$18,10,FALSE)</f>
        <v>0.95324341070492336</v>
      </c>
      <c r="O5" s="548">
        <f>VLOOKUP($J5,'Retail tables'!$D$3:$S$8,10,FALSE)</f>
        <v>0.18050541516245489</v>
      </c>
      <c r="P5" s="94"/>
      <c r="Q5" s="99"/>
      <c r="R5" s="892" t="s">
        <v>179</v>
      </c>
      <c r="S5" s="539" t="s">
        <v>79</v>
      </c>
      <c r="T5" s="171">
        <f>VLOOKUP($S5,'Retail tables'!$D$45:$S$52,14,FALSE)</f>
        <v>0</v>
      </c>
      <c r="U5" s="22">
        <f>VLOOKUP($S5,'Retail tables'!$D$34:$S$40,14,FALSE)</f>
        <v>2.555880849481853</v>
      </c>
      <c r="V5" s="22">
        <f>VLOOKUP($S5,'Retail tables'!$D$23:$S$29,14,FALSE)</f>
        <v>0.27932960893854747</v>
      </c>
      <c r="W5" s="22">
        <f>VLOOKUP($S5,'Retail tables'!$D$13:$S$18,14,FALSE)</f>
        <v>13.186533848084775</v>
      </c>
      <c r="X5" s="156">
        <f>VLOOKUP($S5,'Retail tables'!$D$3:$S$8,14,FALSE)</f>
        <v>0.18050541516245489</v>
      </c>
      <c r="Y5" s="99"/>
    </row>
    <row r="6" spans="1:25" x14ac:dyDescent="0.25">
      <c r="A6" s="99"/>
      <c r="B6" s="888"/>
      <c r="C6" s="540" t="s">
        <v>80</v>
      </c>
      <c r="D6" s="434">
        <f>VLOOKUP($C6,'Retail tables'!$D$23:$S$29,13,FALSE)</f>
        <v>1.3114754098360655</v>
      </c>
      <c r="E6" s="31">
        <f>VLOOKUP($C6,'Retail tables'!$D$13:$S$18,13,FALSE)</f>
        <v>1.2987012987012987</v>
      </c>
      <c r="F6" s="55">
        <f>VLOOKUP($C6,'Retail tables'!$D$3:$S$8,13,FALSE)</f>
        <v>3.3726812816188869</v>
      </c>
      <c r="G6" s="99"/>
      <c r="H6" s="94"/>
      <c r="I6" s="890"/>
      <c r="J6" s="540" t="s">
        <v>80</v>
      </c>
      <c r="K6" s="549">
        <f>VLOOKUP($J6,'Retail tables'!$D$45:$S$52,10,FALSE)</f>
        <v>2.1739130434782608</v>
      </c>
      <c r="L6" s="543">
        <f>VLOOKUP($J6,'Retail tables'!$D$34:$S$40,10,FALSE)</f>
        <v>1.8292682926829269</v>
      </c>
      <c r="M6" s="543">
        <f>VLOOKUP($J6,'Retail tables'!$D$23:$S$29,10,FALSE)</f>
        <v>0.65573770491803274</v>
      </c>
      <c r="N6" s="543">
        <f>VLOOKUP($J6,'Retail tables'!$D$13:$S$18,10,FALSE)</f>
        <v>0.16233766233766234</v>
      </c>
      <c r="O6" s="544">
        <f>VLOOKUP($J6,'Retail tables'!$D$3:$S$8,10,FALSE)</f>
        <v>1.1804384485666104</v>
      </c>
      <c r="P6" s="94"/>
      <c r="Q6" s="99"/>
      <c r="R6" s="890"/>
      <c r="S6" s="540" t="s">
        <v>80</v>
      </c>
      <c r="T6" s="95">
        <f>VLOOKUP($S6,'Retail tables'!$D$45:$S$52,14,FALSE)</f>
        <v>20.80745341614907</v>
      </c>
      <c r="U6" s="28">
        <f>VLOOKUP($S6,'Retail tables'!$D$34:$S$40,14,FALSE)</f>
        <v>44.207317073170735</v>
      </c>
      <c r="V6" s="28">
        <f>VLOOKUP($S6,'Retail tables'!$D$23:$S$29,14,FALSE)</f>
        <v>8.6885245901639347</v>
      </c>
      <c r="W6" s="28">
        <f>VLOOKUP($S6,'Retail tables'!$D$13:$S$18,14,FALSE)</f>
        <v>3.2467532467532463</v>
      </c>
      <c r="X6" s="173">
        <f>VLOOKUP($S6,'Retail tables'!$D$3:$S$8,14,FALSE)</f>
        <v>14.333895446880272</v>
      </c>
      <c r="Y6" s="99"/>
    </row>
    <row r="7" spans="1:25" x14ac:dyDescent="0.25">
      <c r="A7" s="99"/>
      <c r="B7" s="888"/>
      <c r="C7" s="540" t="s">
        <v>84</v>
      </c>
      <c r="D7" s="434">
        <f>VLOOKUP($C7,'Retail tables'!$D$23:$S$29,13,FALSE)</f>
        <v>4.0669856459330145</v>
      </c>
      <c r="E7" s="31">
        <f>VLOOKUP($C7,'Retail tables'!$D$13:$S$18,13,FALSE)</f>
        <v>1.8140589569160999</v>
      </c>
      <c r="F7" s="55">
        <f>VLOOKUP($C7,'Retail tables'!$D$3:$S$8,13,FALSE)</f>
        <v>2.6465028355387523</v>
      </c>
      <c r="G7" s="99"/>
      <c r="H7" s="94"/>
      <c r="I7" s="890"/>
      <c r="J7" s="540" t="s">
        <v>84</v>
      </c>
      <c r="K7" s="549">
        <f>VLOOKUP($J7,'Retail tables'!$D$45:$S$52,10,FALSE)</f>
        <v>0</v>
      </c>
      <c r="L7" s="543">
        <f>VLOOKUP($J7,'Retail tables'!$D$34:$S$40,10,FALSE)</f>
        <v>2.2900763358778624</v>
      </c>
      <c r="M7" s="543">
        <f>VLOOKUP($J7,'Retail tables'!$D$23:$S$29,10,FALSE)</f>
        <v>2.8708133971291865</v>
      </c>
      <c r="N7" s="543">
        <f>VLOOKUP($J7,'Retail tables'!$D$13:$S$18,10,FALSE)</f>
        <v>0.68027210884353739</v>
      </c>
      <c r="O7" s="544">
        <f>VLOOKUP($J7,'Retail tables'!$D$3:$S$8,10,FALSE)</f>
        <v>1.5122873345935728</v>
      </c>
      <c r="P7" s="94"/>
      <c r="Q7" s="99"/>
      <c r="R7" s="890"/>
      <c r="S7" s="540" t="s">
        <v>84</v>
      </c>
      <c r="T7" s="95">
        <f>VLOOKUP($S7,'Retail tables'!$D$45:$S$52,14,FALSE)</f>
        <v>0</v>
      </c>
      <c r="U7" s="28">
        <f>VLOOKUP($S7,'Retail tables'!$D$34:$S$40,14,FALSE)</f>
        <v>10.178117048346055</v>
      </c>
      <c r="V7" s="28">
        <f>VLOOKUP($S7,'Retail tables'!$D$23:$S$29,14,FALSE)</f>
        <v>12.440191387559809</v>
      </c>
      <c r="W7" s="28">
        <f>VLOOKUP($S7,'Retail tables'!$D$13:$S$18,14,FALSE)</f>
        <v>15.192743764172336</v>
      </c>
      <c r="X7" s="173">
        <f>VLOOKUP($S7,'Retail tables'!$D$3:$S$8,14,FALSE)</f>
        <v>9.073724007561438</v>
      </c>
      <c r="Y7" s="99"/>
    </row>
    <row r="8" spans="1:25" x14ac:dyDescent="0.25">
      <c r="A8" s="99"/>
      <c r="B8" s="888"/>
      <c r="C8" s="540" t="s">
        <v>85</v>
      </c>
      <c r="D8" s="434">
        <f>VLOOKUP($C8,'Retail tables'!$D$23:$S$29,13,FALSE)</f>
        <v>2.622950819672131</v>
      </c>
      <c r="E8" s="31">
        <f>VLOOKUP($C8,'Retail tables'!$D$13:$S$18,13,FALSE)</f>
        <v>1.4657980456026058</v>
      </c>
      <c r="F8" s="55">
        <f>VLOOKUP($C8,'Retail tables'!$D$3:$S$8,13,FALSE)</f>
        <v>0.63795853269537484</v>
      </c>
      <c r="G8" s="99"/>
      <c r="H8" s="94"/>
      <c r="I8" s="890"/>
      <c r="J8" s="540" t="s">
        <v>85</v>
      </c>
      <c r="K8" s="549">
        <f>VLOOKUP($J8,'Retail tables'!$D$45:$S$52,10,FALSE)</f>
        <v>1.1204481792717087</v>
      </c>
      <c r="L8" s="543">
        <f>VLOOKUP($J8,'Retail tables'!$D$34:$S$40,10,FALSE)</f>
        <v>0.56899004267425324</v>
      </c>
      <c r="M8" s="543">
        <f>VLOOKUP($J8,'Retail tables'!$D$23:$S$29,10,FALSE)</f>
        <v>0.98360655737704916</v>
      </c>
      <c r="N8" s="543">
        <f>VLOOKUP($J8,'Retail tables'!$D$13:$S$18,10,FALSE)</f>
        <v>0.48859934853420195</v>
      </c>
      <c r="O8" s="544">
        <f>VLOOKUP($J8,'Retail tables'!$D$3:$S$8,10,FALSE)</f>
        <v>0.15948963317384371</v>
      </c>
      <c r="P8" s="94"/>
      <c r="Q8" s="99"/>
      <c r="R8" s="890"/>
      <c r="S8" s="540" t="s">
        <v>85</v>
      </c>
      <c r="T8" s="95">
        <f>VLOOKUP($S8,'Retail tables'!$D$45:$S$52,14,FALSE)</f>
        <v>40.196078431372548</v>
      </c>
      <c r="U8" s="28">
        <f>VLOOKUP($S8,'Retail tables'!$D$34:$S$40,14,FALSE)</f>
        <v>17.069701280227594</v>
      </c>
      <c r="V8" s="28">
        <f>VLOOKUP($S8,'Retail tables'!$D$23:$S$29,14,FALSE)</f>
        <v>18.032786885245901</v>
      </c>
      <c r="W8" s="28">
        <f>VLOOKUP($S8,'Retail tables'!$D$13:$S$18,14,FALSE)</f>
        <v>4.8859934853420199</v>
      </c>
      <c r="X8" s="173">
        <f>VLOOKUP($S8,'Retail tables'!$D$3:$S$8,14,FALSE)</f>
        <v>0.4784688995215311</v>
      </c>
      <c r="Y8" s="99"/>
    </row>
    <row r="9" spans="1:25" x14ac:dyDescent="0.25">
      <c r="A9" s="99"/>
      <c r="B9" s="888"/>
      <c r="C9" s="540" t="s">
        <v>133</v>
      </c>
      <c r="D9" s="434" t="e">
        <f>VLOOKUP($C9,'Retail tables'!$D$23:$S$29,13,FALSE)</f>
        <v>#N/A</v>
      </c>
      <c r="E9" s="31">
        <f>VLOOKUP($C9,'Retail tables'!$D$13:$S$18,13,FALSE)</f>
        <v>0</v>
      </c>
      <c r="F9" s="55">
        <f>VLOOKUP($C9,'Retail tables'!$D$3:$S$8,13,FALSE)</f>
        <v>0</v>
      </c>
      <c r="G9" s="99"/>
      <c r="H9" s="94"/>
      <c r="I9" s="890"/>
      <c r="J9" s="540" t="s">
        <v>133</v>
      </c>
      <c r="K9" s="549">
        <f>VLOOKUP($J9,'Retail tables'!$D$45:$S$52,10,FALSE)</f>
        <v>0</v>
      </c>
      <c r="L9" s="543" t="e">
        <f>VLOOKUP($J9,'Retail tables'!$D$34:$S$40,10,FALSE)</f>
        <v>#N/A</v>
      </c>
      <c r="M9" s="543" t="e">
        <f>VLOOKUP($J9,'Retail tables'!$D$23:$S$29,10,FALSE)</f>
        <v>#N/A</v>
      </c>
      <c r="N9" s="543">
        <f>VLOOKUP($J9,'Retail tables'!$D$13:$S$18,10,FALSE)</f>
        <v>0</v>
      </c>
      <c r="O9" s="544">
        <f>VLOOKUP($J9,'Retail tables'!$D$3:$S$8,10,FALSE)</f>
        <v>0</v>
      </c>
      <c r="P9" s="94"/>
      <c r="Q9" s="99"/>
      <c r="R9" s="890"/>
      <c r="S9" s="540" t="s">
        <v>133</v>
      </c>
      <c r="T9" s="95">
        <f>VLOOKUP($S9,'Retail tables'!$D$45:$S$52,14,FALSE)</f>
        <v>0</v>
      </c>
      <c r="U9" s="28" t="e">
        <f>VLOOKUP($S9,'Retail tables'!$D$34:$S$40,14,FALSE)</f>
        <v>#N/A</v>
      </c>
      <c r="V9" s="28" t="e">
        <f>VLOOKUP($S9,'Retail tables'!$D$23:$S$29,14,FALSE)</f>
        <v>#N/A</v>
      </c>
      <c r="W9" s="28">
        <f>VLOOKUP($S9,'Retail tables'!$D$13:$S$18,14,FALSE)</f>
        <v>0</v>
      </c>
      <c r="X9" s="173">
        <f>VLOOKUP($S9,'Retail tables'!$D$3:$S$8,14,FALSE)</f>
        <v>0</v>
      </c>
      <c r="Y9" s="99"/>
    </row>
    <row r="10" spans="1:25" ht="15.75" thickBot="1" x14ac:dyDescent="0.3">
      <c r="A10" s="99"/>
      <c r="B10" s="888"/>
      <c r="C10" s="545" t="s">
        <v>86</v>
      </c>
      <c r="D10" s="435">
        <f>VLOOKUP($C10,'Retail tables'!$D$23:$S$29,13,FALSE)</f>
        <v>0.73529411764705888</v>
      </c>
      <c r="E10" s="54">
        <f>VLOOKUP($C10,'Retail tables'!$D$13:$S$18,13,FALSE)</f>
        <v>1.6078669715182445</v>
      </c>
      <c r="F10" s="57">
        <f>VLOOKUP($C10,'Retail tables'!$D$3:$S$8,13,FALSE)</f>
        <v>0</v>
      </c>
      <c r="G10" s="99"/>
      <c r="H10" s="94"/>
      <c r="I10" s="891"/>
      <c r="J10" s="545" t="s">
        <v>86</v>
      </c>
      <c r="K10" s="623">
        <f>VLOOKUP($J10,'Retail tables'!$D$45:$S$52,10,FALSE)</f>
        <v>0</v>
      </c>
      <c r="L10" s="624">
        <f>VLOOKUP($J10,'Retail tables'!$D$34:$S$40,10,FALSE)</f>
        <v>0</v>
      </c>
      <c r="M10" s="624">
        <f>VLOOKUP($J10,'Retail tables'!$D$23:$S$29,10,FALSE)</f>
        <v>0</v>
      </c>
      <c r="N10" s="624">
        <f>VLOOKUP($J10,'Retail tables'!$D$13:$S$18,10,FALSE)</f>
        <v>1.2862935772145956</v>
      </c>
      <c r="O10" s="625">
        <f>VLOOKUP($J10,'Retail tables'!$D$3:$S$8,10,FALSE)</f>
        <v>0</v>
      </c>
      <c r="P10" s="94"/>
      <c r="Q10" s="99"/>
      <c r="R10" s="890"/>
      <c r="S10" s="540" t="s">
        <v>86</v>
      </c>
      <c r="T10" s="513">
        <f>VLOOKUP($S10,'Retail tables'!$D$45:$S$52,14,FALSE)</f>
        <v>0</v>
      </c>
      <c r="U10" s="52">
        <f>VLOOKUP($S10,'Retail tables'!$D$34:$S$40,14,FALSE)</f>
        <v>0</v>
      </c>
      <c r="V10" s="52">
        <f>VLOOKUP($S10,'Retail tables'!$D$23:$S$29,14,FALSE)</f>
        <v>0</v>
      </c>
      <c r="W10" s="52">
        <f>VLOOKUP($S10,'Retail tables'!$D$13:$S$18,14,FALSE)</f>
        <v>20.259123841129881</v>
      </c>
      <c r="X10" s="343">
        <f>VLOOKUP($S10,'Retail tables'!$D$3:$S$8,14,FALSE)</f>
        <v>0</v>
      </c>
      <c r="Y10" s="99"/>
    </row>
    <row r="11" spans="1:25" x14ac:dyDescent="0.25">
      <c r="A11" s="99"/>
      <c r="B11" s="893" t="s">
        <v>141</v>
      </c>
      <c r="C11" s="894"/>
      <c r="D11" s="452">
        <f>'Retail tables'!P30</f>
        <v>2.2323131189125878</v>
      </c>
      <c r="E11" s="453">
        <f>'Retail tables'!P19</f>
        <v>1.4908884385728942</v>
      </c>
      <c r="F11" s="507">
        <f>'Retail tables'!P9</f>
        <v>1.71626677650774</v>
      </c>
      <c r="G11" s="99"/>
      <c r="H11" s="94"/>
      <c r="I11" s="895" t="s">
        <v>141</v>
      </c>
      <c r="J11" s="896"/>
      <c r="K11" s="452">
        <f>'Retail tables'!M53</f>
        <v>0.76801228819661105</v>
      </c>
      <c r="L11" s="453">
        <f>'Retail tables'!M41</f>
        <v>1.05754303142595</v>
      </c>
      <c r="M11" s="453">
        <f>'Retail tables'!M30</f>
        <v>0.92250922509225097</v>
      </c>
      <c r="N11" s="453">
        <f>'Retail tables'!M19</f>
        <v>0.64801378058482095</v>
      </c>
      <c r="O11" s="507">
        <f>'Retail tables'!M9</f>
        <v>0.64836744890292397</v>
      </c>
      <c r="P11" s="94"/>
      <c r="Q11" s="99"/>
      <c r="R11" s="895" t="s">
        <v>141</v>
      </c>
      <c r="S11" s="896"/>
      <c r="T11" s="483">
        <f>'Retail tables'!Q53</f>
        <v>17.472279556472898</v>
      </c>
      <c r="U11" s="484">
        <f>'Retail tables'!Q41</f>
        <v>15.8419946107607</v>
      </c>
      <c r="V11" s="484">
        <f>'Retail tables'!Q30</f>
        <v>8.4501845018450208</v>
      </c>
      <c r="W11" s="484">
        <f>'Retail tables'!Q19</f>
        <v>10.025154370224</v>
      </c>
      <c r="X11" s="481">
        <f>'Retail tables'!Q9</f>
        <v>5.2250788529235601</v>
      </c>
      <c r="Y11" s="99"/>
    </row>
    <row r="12" spans="1:25" ht="15.75" thickBot="1" x14ac:dyDescent="0.3">
      <c r="A12" s="99"/>
      <c r="B12" s="883" t="s">
        <v>142</v>
      </c>
      <c r="C12" s="884"/>
      <c r="D12" s="336">
        <f>'Retail tables'!P31</f>
        <v>3.6823885343605545</v>
      </c>
      <c r="E12" s="337">
        <f>'Retail tables'!P20</f>
        <v>2.857308051536414</v>
      </c>
      <c r="F12" s="338">
        <f>'Retail tables'!P10</f>
        <v>2.5035164620209001</v>
      </c>
      <c r="G12" s="99"/>
      <c r="H12" s="94"/>
      <c r="I12" s="885" t="s">
        <v>142</v>
      </c>
      <c r="J12" s="886"/>
      <c r="K12" s="336">
        <f>'Retail tables'!M54</f>
        <v>1.22069524872276</v>
      </c>
      <c r="L12" s="337">
        <f>'Retail tables'!M42</f>
        <v>1.0993812216535901</v>
      </c>
      <c r="M12" s="337">
        <f>'Retail tables'!M31</f>
        <v>1.2192603044153101</v>
      </c>
      <c r="N12" s="337">
        <f>'Retail tables'!M20</f>
        <v>0.94836664297513495</v>
      </c>
      <c r="O12" s="338">
        <f>'Retail tables'!M10</f>
        <v>1.07539366925296</v>
      </c>
      <c r="P12" s="94"/>
      <c r="Q12" s="99"/>
      <c r="R12" s="885" t="s">
        <v>142</v>
      </c>
      <c r="S12" s="886"/>
      <c r="T12" s="347">
        <f>'Retail tables'!Q54</f>
        <v>21.270614708994099</v>
      </c>
      <c r="U12" s="348">
        <f>'Retail tables'!Q42</f>
        <v>21.5702031254751</v>
      </c>
      <c r="V12" s="348">
        <f>'Retail tables'!Q31</f>
        <v>18.333780119100499</v>
      </c>
      <c r="W12" s="348">
        <f>'Retail tables'!Q20</f>
        <v>12.6506889806041</v>
      </c>
      <c r="X12" s="349">
        <f>'Retail tables'!Q10</f>
        <v>14.6640680739334</v>
      </c>
      <c r="Y12" s="99"/>
    </row>
    <row r="13" spans="1:25" x14ac:dyDescent="0.25">
      <c r="A13" s="99"/>
      <c r="B13" s="99"/>
      <c r="C13" s="99"/>
      <c r="D13" s="99"/>
      <c r="E13" s="99"/>
      <c r="F13" s="99"/>
      <c r="G13" s="99"/>
      <c r="H13" s="94"/>
      <c r="I13" s="94"/>
      <c r="J13" s="94"/>
      <c r="K13" s="94"/>
      <c r="L13" s="94"/>
      <c r="M13" s="94"/>
      <c r="N13" s="94"/>
      <c r="O13" s="94"/>
      <c r="P13" s="94"/>
      <c r="Q13" s="99"/>
      <c r="R13" s="99"/>
      <c r="S13" s="99"/>
      <c r="T13" s="99"/>
      <c r="U13" s="99"/>
      <c r="V13" s="99"/>
      <c r="W13" s="99"/>
      <c r="X13" s="99"/>
      <c r="Y13" s="99"/>
    </row>
    <row r="14" spans="1:25" x14ac:dyDescent="0.25">
      <c r="A14" s="99"/>
      <c r="B14" s="712" t="s">
        <v>181</v>
      </c>
      <c r="C14" s="712"/>
      <c r="D14" s="712"/>
      <c r="E14" s="712"/>
      <c r="F14" s="99">
        <v>1</v>
      </c>
      <c r="G14" s="99"/>
      <c r="H14" s="94"/>
      <c r="I14" s="94"/>
      <c r="J14" s="94"/>
      <c r="K14" s="713" t="s">
        <v>181</v>
      </c>
      <c r="L14" s="713"/>
      <c r="M14" s="713"/>
      <c r="N14" s="713"/>
      <c r="O14" s="94">
        <v>1</v>
      </c>
      <c r="P14" s="94"/>
      <c r="Q14" s="99"/>
      <c r="R14" s="99"/>
      <c r="S14" s="99"/>
      <c r="T14" s="99"/>
      <c r="U14" s="887" t="s">
        <v>181</v>
      </c>
      <c r="V14" s="887"/>
      <c r="W14" s="887"/>
      <c r="X14" s="99">
        <v>1</v>
      </c>
      <c r="Y14" s="99"/>
    </row>
    <row r="15" spans="1:25" hidden="1" x14ac:dyDescent="0.25">
      <c r="A15" s="99"/>
      <c r="B15" s="99"/>
      <c r="C15" s="99"/>
      <c r="D15" s="99">
        <v>1</v>
      </c>
      <c r="E15" s="99">
        <v>2</v>
      </c>
      <c r="F15" s="99">
        <v>3</v>
      </c>
      <c r="G15" s="99"/>
      <c r="H15" s="94"/>
      <c r="I15" s="94"/>
      <c r="J15" s="94"/>
      <c r="K15" s="94">
        <v>1</v>
      </c>
      <c r="L15" s="94">
        <v>2</v>
      </c>
      <c r="M15" s="94">
        <v>3</v>
      </c>
      <c r="N15" s="94">
        <v>4</v>
      </c>
      <c r="O15" s="94">
        <v>5</v>
      </c>
      <c r="P15" s="94"/>
      <c r="Q15" s="99"/>
      <c r="R15" s="99"/>
      <c r="S15" s="99"/>
      <c r="T15" s="99">
        <v>1</v>
      </c>
      <c r="U15" s="99">
        <v>2</v>
      </c>
      <c r="V15" s="99">
        <v>3</v>
      </c>
      <c r="W15" s="99">
        <v>4</v>
      </c>
      <c r="X15" s="99">
        <v>5</v>
      </c>
      <c r="Y15" s="99"/>
    </row>
    <row r="16" spans="1:25" ht="15.75" thickBot="1" x14ac:dyDescent="0.3">
      <c r="A16" s="99"/>
      <c r="B16" s="99"/>
      <c r="C16" s="99"/>
      <c r="D16" s="99"/>
      <c r="E16" s="99"/>
      <c r="F16" s="99"/>
      <c r="G16" s="99"/>
      <c r="H16" s="94"/>
      <c r="I16" s="94"/>
      <c r="J16" s="94"/>
      <c r="K16" s="94"/>
      <c r="L16" s="94"/>
      <c r="M16" s="94"/>
      <c r="N16" s="94"/>
      <c r="O16" s="94"/>
      <c r="P16" s="94"/>
      <c r="Q16" s="99"/>
      <c r="R16" s="99"/>
      <c r="S16" s="99"/>
      <c r="T16" s="99"/>
      <c r="U16" s="99"/>
      <c r="V16" s="99"/>
      <c r="W16" s="99"/>
      <c r="X16" s="99"/>
      <c r="Y16" s="99"/>
    </row>
    <row r="17" spans="1:25" ht="15.75" thickBot="1" x14ac:dyDescent="0.3">
      <c r="A17" s="99"/>
      <c r="B17" s="99"/>
      <c r="C17" s="591" t="s">
        <v>291</v>
      </c>
      <c r="D17" s="372">
        <v>2015</v>
      </c>
      <c r="E17" s="372">
        <v>2016</v>
      </c>
      <c r="F17" s="373">
        <v>2017</v>
      </c>
      <c r="G17" s="99"/>
      <c r="H17" s="94"/>
      <c r="I17" s="94"/>
      <c r="J17" s="370" t="s">
        <v>180</v>
      </c>
      <c r="K17" s="371">
        <v>2013</v>
      </c>
      <c r="L17" s="372">
        <v>2014</v>
      </c>
      <c r="M17" s="372">
        <v>2015</v>
      </c>
      <c r="N17" s="372">
        <v>2016</v>
      </c>
      <c r="O17" s="373">
        <v>2017</v>
      </c>
      <c r="P17" s="94"/>
      <c r="Q17" s="99"/>
      <c r="R17" s="99"/>
      <c r="S17" s="370" t="s">
        <v>185</v>
      </c>
      <c r="T17" s="371">
        <v>2013</v>
      </c>
      <c r="U17" s="372">
        <v>2014</v>
      </c>
      <c r="V17" s="372">
        <v>2015</v>
      </c>
      <c r="W17" s="372">
        <v>2016</v>
      </c>
      <c r="X17" s="373">
        <v>2017</v>
      </c>
      <c r="Y17" s="99"/>
    </row>
    <row r="18" spans="1:25" ht="15.75" thickBot="1" x14ac:dyDescent="0.3">
      <c r="A18" s="99"/>
      <c r="B18" s="99"/>
      <c r="C18" s="592" t="str">
        <f>INDEX($C$5:$C$10,$F$14,1)</f>
        <v>R170</v>
      </c>
      <c r="D18" s="593">
        <f>INDEX($D$5:$F$10,$F$14,$D$15)</f>
        <v>0.97765363128491622</v>
      </c>
      <c r="E18" s="593">
        <f>INDEX($D$5:$F$10,$F$14,$E$15)</f>
        <v>1.4298651160573852</v>
      </c>
      <c r="F18" s="594">
        <f>INDEX($D$5:$F$10,$F$14,$F$15)</f>
        <v>1.2635379061371841</v>
      </c>
      <c r="G18" s="99"/>
      <c r="H18" s="94"/>
      <c r="I18" s="94"/>
      <c r="J18" s="201" t="str">
        <f>INDEX($J$5:$J$10,$O$14,1)</f>
        <v>R170</v>
      </c>
      <c r="K18" s="553">
        <f>INDEX($K$5:$O$10,$O$14,K$15)</f>
        <v>0</v>
      </c>
      <c r="L18" s="200">
        <f>INDEX($K$5:$O$10,$O$14,L$15)</f>
        <v>0.6196074786622674</v>
      </c>
      <c r="M18" s="200">
        <f>INDEX($K$5:$O$10,$O$14,M$15)</f>
        <v>0.27932960893854747</v>
      </c>
      <c r="N18" s="200">
        <f>INDEX($K$5:$O$10,$O$14,N$15)</f>
        <v>0.95324341070492336</v>
      </c>
      <c r="O18" s="554">
        <f>INDEX($K$5:$O$10,$O$14,O$15)</f>
        <v>0.18050541516245489</v>
      </c>
      <c r="P18" s="94"/>
      <c r="Q18" s="99"/>
      <c r="R18" s="99"/>
      <c r="S18" s="556" t="str">
        <f>INDEX($S$5:$S$10,$X$14,1)</f>
        <v>R170</v>
      </c>
      <c r="T18" s="559">
        <f>INDEX($T$5:$X$10,$X$14,T$15)</f>
        <v>0</v>
      </c>
      <c r="U18" s="559">
        <f>INDEX($T$5:$X$10,$X$14,U$15)</f>
        <v>2.555880849481853</v>
      </c>
      <c r="V18" s="559">
        <f>INDEX($T$5:$X$10,$X$14,V$15)</f>
        <v>0.27932960893854747</v>
      </c>
      <c r="W18" s="559">
        <f>INDEX($T$5:$X$10,$X$14,W$15)</f>
        <v>13.186533848084775</v>
      </c>
      <c r="X18" s="560">
        <f>INDEX($T$5:$X$10,$X$14,X$15)</f>
        <v>0.18050541516245489</v>
      </c>
      <c r="Y18" s="99"/>
    </row>
    <row r="19" spans="1:25" x14ac:dyDescent="0.25">
      <c r="A19" s="99"/>
      <c r="B19" s="99"/>
      <c r="C19" s="473" t="s">
        <v>141</v>
      </c>
      <c r="D19" s="462">
        <f t="shared" ref="D19:F20" si="0">D11</f>
        <v>2.2323131189125878</v>
      </c>
      <c r="E19" s="462">
        <f t="shared" si="0"/>
        <v>1.4908884385728942</v>
      </c>
      <c r="F19" s="459">
        <f t="shared" si="0"/>
        <v>1.71626677650774</v>
      </c>
      <c r="G19" s="99"/>
      <c r="H19" s="94"/>
      <c r="I19" s="94"/>
      <c r="J19" s="473" t="s">
        <v>141</v>
      </c>
      <c r="K19" s="555">
        <f t="shared" ref="K19:O20" si="1">K11</f>
        <v>0.76801228819661105</v>
      </c>
      <c r="L19" s="468">
        <f t="shared" si="1"/>
        <v>1.05754303142595</v>
      </c>
      <c r="M19" s="468">
        <f t="shared" si="1"/>
        <v>0.92250922509225097</v>
      </c>
      <c r="N19" s="468">
        <f t="shared" si="1"/>
        <v>0.64801378058482095</v>
      </c>
      <c r="O19" s="551">
        <f t="shared" si="1"/>
        <v>0.64836744890292397</v>
      </c>
      <c r="P19" s="94"/>
      <c r="Q19" s="99"/>
      <c r="R19" s="99"/>
      <c r="S19" s="517" t="s">
        <v>141</v>
      </c>
      <c r="T19" s="561">
        <f t="shared" ref="T19:X20" si="2">T11</f>
        <v>17.472279556472898</v>
      </c>
      <c r="U19" s="561">
        <f t="shared" si="2"/>
        <v>15.8419946107607</v>
      </c>
      <c r="V19" s="561">
        <f t="shared" si="2"/>
        <v>8.4501845018450208</v>
      </c>
      <c r="W19" s="561">
        <f t="shared" si="2"/>
        <v>10.025154370224</v>
      </c>
      <c r="X19" s="562">
        <f t="shared" si="2"/>
        <v>5.2250788529235601</v>
      </c>
      <c r="Y19" s="99"/>
    </row>
    <row r="20" spans="1:25" ht="15.75" thickBot="1" x14ac:dyDescent="0.3">
      <c r="A20" s="99"/>
      <c r="B20" s="99"/>
      <c r="C20" s="476" t="s">
        <v>142</v>
      </c>
      <c r="D20" s="464">
        <f t="shared" si="0"/>
        <v>3.6823885343605545</v>
      </c>
      <c r="E20" s="464">
        <f t="shared" si="0"/>
        <v>2.857308051536414</v>
      </c>
      <c r="F20" s="465">
        <f t="shared" si="0"/>
        <v>2.5035164620209001</v>
      </c>
      <c r="G20" s="99"/>
      <c r="H20" s="94"/>
      <c r="I20" s="94"/>
      <c r="J20" s="476" t="s">
        <v>142</v>
      </c>
      <c r="K20" s="552">
        <f t="shared" si="1"/>
        <v>1.22069524872276</v>
      </c>
      <c r="L20" s="470">
        <f t="shared" si="1"/>
        <v>1.0993812216535901</v>
      </c>
      <c r="M20" s="470">
        <f t="shared" si="1"/>
        <v>1.2192603044153101</v>
      </c>
      <c r="N20" s="470">
        <f t="shared" si="1"/>
        <v>0.94836664297513495</v>
      </c>
      <c r="O20" s="550">
        <f t="shared" si="1"/>
        <v>1.07539366925296</v>
      </c>
      <c r="P20" s="94"/>
      <c r="Q20" s="99"/>
      <c r="R20" s="99"/>
      <c r="S20" s="523" t="s">
        <v>142</v>
      </c>
      <c r="T20" s="557">
        <f t="shared" si="2"/>
        <v>21.270614708994099</v>
      </c>
      <c r="U20" s="557">
        <f t="shared" si="2"/>
        <v>21.5702031254751</v>
      </c>
      <c r="V20" s="557">
        <f t="shared" si="2"/>
        <v>18.333780119100499</v>
      </c>
      <c r="W20" s="557">
        <f t="shared" si="2"/>
        <v>12.6506889806041</v>
      </c>
      <c r="X20" s="558">
        <f t="shared" si="2"/>
        <v>14.6640680739334</v>
      </c>
      <c r="Y20" s="99"/>
    </row>
    <row r="21" spans="1:25" x14ac:dyDescent="0.25">
      <c r="A21" s="99"/>
      <c r="B21" s="99"/>
      <c r="C21" s="99"/>
      <c r="D21" s="99"/>
      <c r="E21" s="99"/>
      <c r="F21" s="99"/>
      <c r="G21" s="99"/>
      <c r="H21" s="94"/>
      <c r="I21" s="94"/>
      <c r="J21" s="94"/>
      <c r="K21" s="94"/>
      <c r="L21" s="94"/>
      <c r="M21" s="94"/>
      <c r="N21" s="94"/>
      <c r="O21" s="94"/>
      <c r="P21" s="94"/>
      <c r="Q21" s="99"/>
      <c r="R21" s="99"/>
      <c r="S21" s="99"/>
      <c r="T21" s="99"/>
      <c r="U21" s="99"/>
      <c r="V21" s="99"/>
      <c r="W21" s="99"/>
      <c r="X21" s="99"/>
      <c r="Y21" s="99"/>
    </row>
    <row r="22" spans="1:25" x14ac:dyDescent="0.25">
      <c r="A22" s="99"/>
      <c r="B22" s="99"/>
      <c r="C22" s="99"/>
      <c r="D22" s="99"/>
      <c r="E22" s="99"/>
      <c r="F22" s="99"/>
      <c r="G22" s="99"/>
      <c r="H22" s="94"/>
      <c r="I22" s="94"/>
      <c r="J22" s="94"/>
      <c r="K22" s="94"/>
      <c r="L22" s="94"/>
      <c r="M22" s="94"/>
      <c r="N22" s="94"/>
      <c r="O22" s="94"/>
      <c r="P22" s="94"/>
      <c r="Q22" s="99"/>
      <c r="R22" s="99"/>
      <c r="S22" s="99"/>
      <c r="T22" s="99"/>
      <c r="U22" s="99"/>
      <c r="V22" s="99"/>
      <c r="W22" s="99"/>
      <c r="X22" s="99"/>
      <c r="Y22" s="99"/>
    </row>
    <row r="23" spans="1:25" x14ac:dyDescent="0.25">
      <c r="A23" s="99"/>
      <c r="B23" s="99"/>
      <c r="C23" s="99"/>
      <c r="D23" s="99"/>
      <c r="E23" s="99"/>
      <c r="F23" s="99"/>
      <c r="G23" s="99"/>
      <c r="H23" s="94"/>
      <c r="I23" s="94"/>
      <c r="J23" s="94"/>
      <c r="K23" s="94"/>
      <c r="L23" s="94"/>
      <c r="M23" s="94"/>
      <c r="N23" s="94"/>
      <c r="O23" s="94"/>
      <c r="P23" s="94"/>
      <c r="Q23" s="99"/>
      <c r="R23" s="99"/>
      <c r="S23" s="99"/>
      <c r="T23" s="99"/>
      <c r="U23" s="99"/>
      <c r="V23" s="99"/>
      <c r="W23" s="99"/>
      <c r="X23" s="99"/>
      <c r="Y23" s="99"/>
    </row>
    <row r="24" spans="1:25" x14ac:dyDescent="0.25">
      <c r="A24" s="99"/>
      <c r="B24" s="99"/>
      <c r="C24" s="99"/>
      <c r="D24" s="99"/>
      <c r="E24" s="99"/>
      <c r="F24" s="99"/>
      <c r="G24" s="99"/>
      <c r="H24" s="94"/>
      <c r="I24" s="94"/>
      <c r="J24" s="94"/>
      <c r="K24" s="94"/>
      <c r="L24" s="94"/>
      <c r="M24" s="94"/>
      <c r="N24" s="94"/>
      <c r="O24" s="94"/>
      <c r="P24" s="94"/>
      <c r="Q24" s="99"/>
      <c r="R24" s="99"/>
      <c r="S24" s="99"/>
      <c r="T24" s="99"/>
      <c r="U24" s="99"/>
      <c r="V24" s="99"/>
      <c r="W24" s="99"/>
      <c r="X24" s="99"/>
      <c r="Y24" s="99"/>
    </row>
    <row r="25" spans="1:25" x14ac:dyDescent="0.25">
      <c r="A25" s="99"/>
      <c r="B25" s="99"/>
      <c r="C25" s="99"/>
      <c r="D25" s="99"/>
      <c r="E25" s="99"/>
      <c r="F25" s="99"/>
      <c r="G25" s="99"/>
      <c r="H25" s="94"/>
      <c r="I25" s="94"/>
      <c r="J25" s="94"/>
      <c r="K25" s="94"/>
      <c r="L25" s="94"/>
      <c r="M25" s="94"/>
      <c r="N25" s="94"/>
      <c r="O25" s="94"/>
      <c r="P25" s="94"/>
      <c r="Q25" s="99"/>
      <c r="R25" s="99"/>
      <c r="S25" s="99"/>
      <c r="T25" s="99"/>
      <c r="U25" s="99"/>
      <c r="V25" s="99"/>
      <c r="W25" s="99"/>
      <c r="X25" s="99"/>
      <c r="Y25" s="99"/>
    </row>
    <row r="26" spans="1:25" x14ac:dyDescent="0.25">
      <c r="A26" s="99"/>
      <c r="B26" s="99"/>
      <c r="C26" s="99"/>
      <c r="D26" s="99"/>
      <c r="E26" s="99"/>
      <c r="F26" s="99"/>
      <c r="G26" s="99"/>
      <c r="H26" s="94"/>
      <c r="I26" s="94"/>
      <c r="J26" s="94"/>
      <c r="K26" s="94"/>
      <c r="L26" s="94"/>
      <c r="M26" s="94"/>
      <c r="N26" s="94"/>
      <c r="O26" s="94"/>
      <c r="P26" s="94"/>
      <c r="Q26" s="99"/>
      <c r="R26" s="99"/>
      <c r="S26" s="99"/>
      <c r="T26" s="99"/>
      <c r="U26" s="99"/>
      <c r="V26" s="99"/>
      <c r="W26" s="99"/>
      <c r="X26" s="99"/>
      <c r="Y26" s="99"/>
    </row>
    <row r="27" spans="1:25" x14ac:dyDescent="0.25">
      <c r="A27" s="99"/>
      <c r="B27" s="99"/>
      <c r="C27" s="99"/>
      <c r="D27" s="99"/>
      <c r="E27" s="99"/>
      <c r="F27" s="99"/>
      <c r="G27" s="99"/>
      <c r="H27" s="94"/>
      <c r="I27" s="94"/>
      <c r="J27" s="94"/>
      <c r="K27" s="94"/>
      <c r="L27" s="94"/>
      <c r="M27" s="94"/>
      <c r="N27" s="94"/>
      <c r="O27" s="94"/>
      <c r="P27" s="94"/>
      <c r="Q27" s="99"/>
      <c r="R27" s="99"/>
      <c r="S27" s="99"/>
      <c r="T27" s="99"/>
      <c r="U27" s="99"/>
      <c r="V27" s="99"/>
      <c r="W27" s="99"/>
      <c r="X27" s="99"/>
      <c r="Y27" s="99"/>
    </row>
    <row r="28" spans="1:25" x14ac:dyDescent="0.25">
      <c r="A28" s="99"/>
      <c r="B28" s="99"/>
      <c r="C28" s="99"/>
      <c r="D28" s="99"/>
      <c r="E28" s="99"/>
      <c r="F28" s="99"/>
      <c r="G28" s="99"/>
      <c r="H28" s="94"/>
      <c r="I28" s="94"/>
      <c r="J28" s="94"/>
      <c r="K28" s="94"/>
      <c r="L28" s="94"/>
      <c r="M28" s="94"/>
      <c r="N28" s="94"/>
      <c r="O28" s="94"/>
      <c r="P28" s="94"/>
      <c r="Q28" s="99"/>
      <c r="R28" s="99"/>
      <c r="S28" s="99"/>
      <c r="T28" s="99"/>
      <c r="U28" s="99"/>
      <c r="V28" s="99"/>
      <c r="W28" s="99"/>
      <c r="X28" s="99"/>
      <c r="Y28" s="99"/>
    </row>
    <row r="29" spans="1:25" x14ac:dyDescent="0.25">
      <c r="A29" s="99"/>
      <c r="B29" s="99"/>
      <c r="C29" s="99"/>
      <c r="D29" s="99"/>
      <c r="E29" s="99"/>
      <c r="F29" s="99"/>
      <c r="G29" s="99"/>
      <c r="H29" s="94"/>
      <c r="I29" s="94"/>
      <c r="J29" s="94"/>
      <c r="K29" s="94"/>
      <c r="L29" s="94"/>
      <c r="M29" s="94"/>
      <c r="N29" s="94"/>
      <c r="O29" s="94"/>
      <c r="P29" s="94"/>
      <c r="Q29" s="99"/>
      <c r="R29" s="99"/>
      <c r="S29" s="99"/>
      <c r="T29" s="99"/>
      <c r="U29" s="99"/>
      <c r="V29" s="99"/>
      <c r="W29" s="99"/>
      <c r="X29" s="99"/>
      <c r="Y29" s="99"/>
    </row>
    <row r="30" spans="1:25" x14ac:dyDescent="0.25">
      <c r="A30" s="99"/>
      <c r="B30" s="99"/>
      <c r="C30" s="99"/>
      <c r="D30" s="99"/>
      <c r="E30" s="99"/>
      <c r="F30" s="99"/>
      <c r="G30" s="99"/>
      <c r="H30" s="94"/>
      <c r="I30" s="94"/>
      <c r="J30" s="94"/>
      <c r="K30" s="94"/>
      <c r="L30" s="94"/>
      <c r="M30" s="94"/>
      <c r="N30" s="94"/>
      <c r="O30" s="94"/>
      <c r="P30" s="94"/>
      <c r="Q30" s="99"/>
      <c r="R30" s="99"/>
      <c r="S30" s="99"/>
      <c r="T30" s="99"/>
      <c r="U30" s="99"/>
      <c r="V30" s="99"/>
      <c r="W30" s="99"/>
      <c r="X30" s="99"/>
      <c r="Y30" s="99"/>
    </row>
    <row r="31" spans="1:25" x14ac:dyDescent="0.25">
      <c r="A31" s="99"/>
      <c r="B31" s="99"/>
      <c r="C31" s="99"/>
      <c r="D31" s="99"/>
      <c r="E31" s="99"/>
      <c r="F31" s="99"/>
      <c r="G31" s="99"/>
      <c r="H31" s="94"/>
      <c r="I31" s="94"/>
      <c r="J31" s="94"/>
      <c r="K31" s="94"/>
      <c r="L31" s="94"/>
      <c r="M31" s="94"/>
      <c r="N31" s="94"/>
      <c r="O31" s="94"/>
      <c r="P31" s="94"/>
      <c r="Q31" s="99"/>
      <c r="R31" s="99"/>
      <c r="S31" s="99"/>
      <c r="T31" s="99"/>
      <c r="U31" s="99"/>
      <c r="V31" s="99"/>
      <c r="W31" s="99"/>
      <c r="X31" s="99"/>
      <c r="Y31" s="99"/>
    </row>
    <row r="32" spans="1:25" x14ac:dyDescent="0.25">
      <c r="A32" s="99"/>
      <c r="B32" s="99"/>
      <c r="C32" s="99"/>
      <c r="D32" s="99"/>
      <c r="E32" s="99"/>
      <c r="F32" s="99"/>
      <c r="G32" s="99"/>
      <c r="H32" s="94"/>
      <c r="I32" s="94"/>
      <c r="J32" s="94"/>
      <c r="K32" s="94"/>
      <c r="L32" s="94"/>
      <c r="M32" s="94"/>
      <c r="N32" s="94"/>
      <c r="O32" s="94"/>
      <c r="P32" s="94"/>
      <c r="Q32" s="99"/>
      <c r="R32" s="99"/>
      <c r="S32" s="99"/>
      <c r="T32" s="99"/>
      <c r="U32" s="99"/>
      <c r="V32" s="99"/>
      <c r="W32" s="99"/>
      <c r="X32" s="99"/>
      <c r="Y32" s="99"/>
    </row>
    <row r="33" spans="1:25" x14ac:dyDescent="0.25">
      <c r="A33" s="99"/>
      <c r="B33" s="99"/>
      <c r="C33" s="99"/>
      <c r="D33" s="99"/>
      <c r="E33" s="99"/>
      <c r="F33" s="99"/>
      <c r="G33" s="99"/>
      <c r="H33" s="94"/>
      <c r="I33" s="94"/>
      <c r="J33" s="94"/>
      <c r="K33" s="94"/>
      <c r="L33" s="94"/>
      <c r="M33" s="94"/>
      <c r="N33" s="94"/>
      <c r="O33" s="94"/>
      <c r="P33" s="94"/>
      <c r="Q33" s="99"/>
      <c r="R33" s="99"/>
      <c r="S33" s="99"/>
      <c r="T33" s="99"/>
      <c r="U33" s="99"/>
      <c r="V33" s="99"/>
      <c r="W33" s="99"/>
      <c r="X33" s="99"/>
      <c r="Y33" s="99"/>
    </row>
    <row r="34" spans="1:25" x14ac:dyDescent="0.25">
      <c r="A34" s="99"/>
      <c r="B34" s="99"/>
      <c r="C34" s="99"/>
      <c r="D34" s="99"/>
      <c r="E34" s="99"/>
      <c r="F34" s="99"/>
      <c r="G34" s="99"/>
      <c r="H34" s="94"/>
      <c r="I34" s="94"/>
      <c r="J34" s="94"/>
      <c r="K34" s="94"/>
      <c r="L34" s="94"/>
      <c r="M34" s="94"/>
      <c r="N34" s="94"/>
      <c r="O34" s="94"/>
      <c r="P34" s="94"/>
      <c r="Q34" s="99"/>
      <c r="R34" s="99"/>
      <c r="S34" s="99"/>
      <c r="T34" s="99"/>
      <c r="U34" s="99"/>
      <c r="V34" s="99"/>
      <c r="W34" s="99"/>
      <c r="X34" s="99"/>
      <c r="Y34" s="99"/>
    </row>
    <row r="35" spans="1:25" x14ac:dyDescent="0.25">
      <c r="A35" s="99"/>
      <c r="B35" s="99"/>
      <c r="C35" s="99"/>
      <c r="D35" s="99"/>
      <c r="E35" s="99"/>
      <c r="F35" s="99"/>
      <c r="G35" s="99"/>
      <c r="H35" s="94"/>
      <c r="I35" s="94"/>
      <c r="J35" s="94"/>
      <c r="K35" s="94"/>
      <c r="L35" s="94"/>
      <c r="M35" s="94"/>
      <c r="N35" s="94"/>
      <c r="O35" s="94"/>
      <c r="P35" s="94"/>
      <c r="Q35" s="99"/>
      <c r="R35" s="99"/>
      <c r="S35" s="99"/>
      <c r="T35" s="99"/>
      <c r="U35" s="99"/>
      <c r="V35" s="99"/>
      <c r="W35" s="99"/>
      <c r="X35" s="99"/>
      <c r="Y35" s="99"/>
    </row>
    <row r="36" spans="1:25" x14ac:dyDescent="0.25">
      <c r="A36" s="99"/>
      <c r="B36" s="99"/>
      <c r="C36" s="99"/>
      <c r="D36" s="99"/>
      <c r="E36" s="99"/>
      <c r="F36" s="99"/>
      <c r="G36" s="99"/>
      <c r="H36" s="94"/>
      <c r="I36" s="94"/>
      <c r="J36" s="94"/>
      <c r="K36" s="94"/>
      <c r="L36" s="94"/>
      <c r="M36" s="94"/>
      <c r="N36" s="94"/>
      <c r="O36" s="94"/>
      <c r="P36" s="94"/>
      <c r="Q36" s="99"/>
      <c r="R36" s="99"/>
      <c r="S36" s="99"/>
      <c r="T36" s="99"/>
      <c r="U36" s="99"/>
      <c r="V36" s="99"/>
      <c r="W36" s="99"/>
      <c r="X36" s="99"/>
      <c r="Y36" s="99"/>
    </row>
    <row r="37" spans="1:25" x14ac:dyDescent="0.25">
      <c r="A37" s="99"/>
      <c r="B37" s="99"/>
      <c r="C37" s="99"/>
      <c r="D37" s="99"/>
      <c r="E37" s="99"/>
      <c r="F37" s="99"/>
      <c r="G37" s="99"/>
      <c r="H37" s="94"/>
      <c r="I37" s="94"/>
      <c r="J37" s="94"/>
      <c r="K37" s="94"/>
      <c r="L37" s="94"/>
      <c r="M37" s="94"/>
      <c r="N37" s="94"/>
      <c r="O37" s="94"/>
      <c r="P37" s="94"/>
      <c r="Q37" s="99"/>
      <c r="R37" s="99"/>
      <c r="S37" s="99"/>
      <c r="T37" s="99"/>
      <c r="U37" s="99"/>
      <c r="V37" s="99"/>
      <c r="W37" s="99"/>
      <c r="X37" s="99"/>
      <c r="Y37" s="99"/>
    </row>
    <row r="38" spans="1:25" s="189" customFormat="1" x14ac:dyDescent="0.25"/>
    <row r="39" spans="1:25" s="189" customFormat="1" x14ac:dyDescent="0.25"/>
    <row r="40" spans="1:25" s="189" customFormat="1" x14ac:dyDescent="0.25"/>
    <row r="41" spans="1:25" s="189" customFormat="1" x14ac:dyDescent="0.25"/>
    <row r="42" spans="1:25" s="189" customFormat="1" x14ac:dyDescent="0.25"/>
    <row r="43" spans="1:25" s="189" customFormat="1" x14ac:dyDescent="0.25"/>
    <row r="44" spans="1:25" s="189" customFormat="1" x14ac:dyDescent="0.25"/>
    <row r="45" spans="1:25" s="189" customFormat="1" x14ac:dyDescent="0.25"/>
    <row r="46" spans="1:25" s="189" customFormat="1" x14ac:dyDescent="0.25"/>
    <row r="47" spans="1:25" s="189" customFormat="1" x14ac:dyDescent="0.25"/>
    <row r="48" spans="1:25" s="189" customFormat="1" x14ac:dyDescent="0.25"/>
    <row r="49" s="189" customFormat="1" x14ac:dyDescent="0.25"/>
    <row r="50" s="189" customFormat="1" x14ac:dyDescent="0.25"/>
    <row r="51" s="189" customFormat="1" x14ac:dyDescent="0.25"/>
    <row r="52" s="189" customFormat="1" x14ac:dyDescent="0.25"/>
    <row r="53" s="189" customFormat="1" x14ac:dyDescent="0.25"/>
    <row r="54" s="189" customFormat="1" x14ac:dyDescent="0.25"/>
    <row r="55" s="189" customFormat="1" x14ac:dyDescent="0.25"/>
    <row r="56" s="189" customFormat="1" x14ac:dyDescent="0.25"/>
    <row r="57" s="189" customFormat="1" x14ac:dyDescent="0.25"/>
    <row r="58" s="189" customFormat="1" x14ac:dyDescent="0.25"/>
    <row r="59" s="189" customFormat="1" x14ac:dyDescent="0.25"/>
    <row r="60" s="189" customFormat="1" x14ac:dyDescent="0.25"/>
    <row r="61" s="189" customFormat="1" x14ac:dyDescent="0.25"/>
    <row r="62" s="189" customFormat="1" x14ac:dyDescent="0.25"/>
    <row r="63" s="189" customFormat="1" x14ac:dyDescent="0.25"/>
    <row r="64" s="189" customFormat="1" x14ac:dyDescent="0.25"/>
    <row r="65" s="189" customFormat="1" x14ac:dyDescent="0.25"/>
    <row r="66" s="189" customFormat="1" x14ac:dyDescent="0.25"/>
    <row r="67" s="189" customFormat="1" x14ac:dyDescent="0.25"/>
    <row r="68" s="189" customFormat="1" x14ac:dyDescent="0.25"/>
    <row r="69" s="189" customFormat="1" x14ac:dyDescent="0.25"/>
    <row r="70" s="189" customFormat="1" x14ac:dyDescent="0.25"/>
    <row r="71" s="189" customFormat="1" x14ac:dyDescent="0.25"/>
    <row r="72" s="189" customFormat="1" x14ac:dyDescent="0.25"/>
    <row r="73" s="189" customFormat="1" x14ac:dyDescent="0.25"/>
    <row r="74" s="189" customFormat="1" x14ac:dyDescent="0.25"/>
    <row r="75" s="189" customFormat="1" x14ac:dyDescent="0.25"/>
    <row r="76" s="189" customFormat="1" x14ac:dyDescent="0.25"/>
    <row r="77" s="189" customFormat="1" x14ac:dyDescent="0.25"/>
    <row r="78" s="189" customFormat="1" x14ac:dyDescent="0.25"/>
    <row r="79" s="189" customFormat="1" x14ac:dyDescent="0.25"/>
    <row r="80" s="189" customFormat="1" x14ac:dyDescent="0.25"/>
    <row r="81" s="189" customFormat="1" x14ac:dyDescent="0.25"/>
    <row r="82" s="189" customFormat="1" x14ac:dyDescent="0.25"/>
    <row r="83" s="189" customFormat="1" x14ac:dyDescent="0.25"/>
    <row r="84" s="189" customFormat="1" x14ac:dyDescent="0.25"/>
  </sheetData>
  <mergeCells count="21">
    <mergeCell ref="B2:F2"/>
    <mergeCell ref="I2:O2"/>
    <mergeCell ref="R2:X2"/>
    <mergeCell ref="B3:C4"/>
    <mergeCell ref="D3:F3"/>
    <mergeCell ref="I3:J4"/>
    <mergeCell ref="K3:O3"/>
    <mergeCell ref="R3:S4"/>
    <mergeCell ref="T3:X3"/>
    <mergeCell ref="U14:W14"/>
    <mergeCell ref="B5:B10"/>
    <mergeCell ref="I5:I10"/>
    <mergeCell ref="R5:R10"/>
    <mergeCell ref="B11:C11"/>
    <mergeCell ref="I11:J11"/>
    <mergeCell ref="R11:S11"/>
    <mergeCell ref="B12:C12"/>
    <mergeCell ref="I12:J12"/>
    <mergeCell ref="R12:S12"/>
    <mergeCell ref="B14:E14"/>
    <mergeCell ref="K14:N14"/>
  </mergeCells>
  <pageMargins left="0.7" right="0.7" top="0.75" bottom="0.75" header="0.3" footer="0.3"/>
  <pageSetup paperSize="9" orientation="portrait" verticalDpi="0" r:id="rId1"/>
  <ignoredErrors>
    <ignoredError sqref="D9 L9:M9 U9:V9" evalError="1"/>
  </ignoredErrors>
  <drawing r:id="rId2"/>
  <legacyDrawing r:id="rId3"/>
  <mc:AlternateContent xmlns:mc="http://schemas.openxmlformats.org/markup-compatibility/2006">
    <mc:Choice Requires="x14">
      <controls>
        <mc:AlternateContent xmlns:mc="http://schemas.openxmlformats.org/markup-compatibility/2006">
          <mc:Choice Requires="x14">
            <control shapeId="20481" r:id="rId4" name="Drop Down 1">
              <controlPr defaultSize="0" autoLine="0" autoPict="0">
                <anchor moveWithCells="1">
                  <from>
                    <xdr:col>14</xdr:col>
                    <xdr:colOff>19050</xdr:colOff>
                    <xdr:row>13</xdr:row>
                    <xdr:rowOff>0</xdr:rowOff>
                  </from>
                  <to>
                    <xdr:col>15</xdr:col>
                    <xdr:colOff>0</xdr:colOff>
                    <xdr:row>14</xdr:row>
                    <xdr:rowOff>0</xdr:rowOff>
                  </to>
                </anchor>
              </controlPr>
            </control>
          </mc:Choice>
        </mc:AlternateContent>
        <mc:AlternateContent xmlns:mc="http://schemas.openxmlformats.org/markup-compatibility/2006">
          <mc:Choice Requires="x14">
            <control shapeId="20482" r:id="rId5" name="Drop Down 2">
              <controlPr defaultSize="0" autoLine="0" autoPict="0">
                <anchor moveWithCells="1">
                  <from>
                    <xdr:col>23</xdr:col>
                    <xdr:colOff>0</xdr:colOff>
                    <xdr:row>13</xdr:row>
                    <xdr:rowOff>0</xdr:rowOff>
                  </from>
                  <to>
                    <xdr:col>24</xdr:col>
                    <xdr:colOff>0</xdr:colOff>
                    <xdr:row>14</xdr:row>
                    <xdr:rowOff>0</xdr:rowOff>
                  </to>
                </anchor>
              </controlPr>
            </control>
          </mc:Choice>
        </mc:AlternateContent>
        <mc:AlternateContent xmlns:mc="http://schemas.openxmlformats.org/markup-compatibility/2006">
          <mc:Choice Requires="x14">
            <control shapeId="20483" r:id="rId6" name="Drop Down 3">
              <controlPr defaultSize="0" autoLine="0" autoPict="0">
                <anchor moveWithCells="1">
                  <from>
                    <xdr:col>5</xdr:col>
                    <xdr:colOff>0</xdr:colOff>
                    <xdr:row>13</xdr:row>
                    <xdr:rowOff>0</xdr:rowOff>
                  </from>
                  <to>
                    <xdr:col>6</xdr:col>
                    <xdr:colOff>0</xdr:colOff>
                    <xdr:row>14</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Contents</vt:lpstr>
      <vt:lpstr>All Industry - Data</vt:lpstr>
      <vt:lpstr>All Industry</vt:lpstr>
      <vt:lpstr>Generation tables</vt:lpstr>
      <vt:lpstr>Generation graphs</vt:lpstr>
      <vt:lpstr>Transmission tables</vt:lpstr>
      <vt:lpstr>Transmission graphs</vt:lpstr>
      <vt:lpstr>Distribution (small) tables</vt:lpstr>
      <vt:lpstr>Distribution (small) graphs</vt:lpstr>
      <vt:lpstr>Distribution (medium) tables</vt:lpstr>
      <vt:lpstr>Distribution (medium) graphs</vt:lpstr>
      <vt:lpstr>Distribution (large) tables</vt:lpstr>
      <vt:lpstr>Distribution (large) graphs</vt:lpstr>
      <vt:lpstr>Retail tables</vt:lpstr>
      <vt:lpstr>Retail graphs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Marion Sorez</cp:lastModifiedBy>
  <dcterms:created xsi:type="dcterms:W3CDTF">2015-11-11T23:28:44Z</dcterms:created>
  <dcterms:modified xsi:type="dcterms:W3CDTF">2017-09-20T22:54:45Z</dcterms:modified>
</cp:coreProperties>
</file>